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henley\Desktop\Advocacy Month PDFs\"/>
    </mc:Choice>
  </mc:AlternateContent>
  <xr:revisionPtr revIDLastSave="0" documentId="8_{28CA5A13-C757-45FA-80C9-DB34D996F0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use" sheetId="1" r:id="rId1"/>
    <sheet name="Senate" sheetId="5" r:id="rId2"/>
    <sheet name="Statewide" sheetId="4" r:id="rId3"/>
  </sheets>
  <calcPr calcId="191029"/>
  <customWorkbookViews>
    <customWorkbookView name="Filter 1" guid="{DB4AD0E5-4F25-4D45-BCE2-0810209A7E2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E60" i="5" l="1"/>
  <c r="E54" i="5"/>
  <c r="E53" i="5"/>
  <c r="E52" i="5"/>
  <c r="E50" i="5"/>
  <c r="E49" i="5"/>
  <c r="E47" i="5"/>
  <c r="E45" i="5"/>
  <c r="E44" i="5"/>
  <c r="E43" i="5"/>
  <c r="E40" i="5"/>
  <c r="E39" i="5"/>
  <c r="E38" i="5"/>
  <c r="E37" i="5"/>
  <c r="E35" i="5"/>
  <c r="E32" i="5"/>
  <c r="E31" i="5"/>
  <c r="E30" i="5"/>
  <c r="E29" i="5"/>
  <c r="E27" i="5"/>
  <c r="E26" i="5"/>
  <c r="E24" i="5"/>
  <c r="E21" i="5"/>
  <c r="E20" i="5"/>
  <c r="E19" i="5"/>
  <c r="E17" i="5"/>
  <c r="E16" i="5"/>
  <c r="E15" i="5"/>
  <c r="E13" i="5"/>
  <c r="E5" i="5"/>
  <c r="E4" i="5"/>
  <c r="E3" i="5"/>
  <c r="C119" i="1"/>
  <c r="C115" i="1"/>
  <c r="C111" i="1"/>
  <c r="C108" i="1"/>
  <c r="C102" i="1"/>
  <c r="C92" i="1"/>
  <c r="C91" i="1"/>
  <c r="C87" i="1"/>
  <c r="C84" i="1"/>
  <c r="C73" i="1"/>
  <c r="C71" i="1"/>
  <c r="C68" i="1"/>
  <c r="C60" i="1"/>
  <c r="C52" i="1"/>
  <c r="C42" i="1"/>
  <c r="C36" i="1"/>
  <c r="C24" i="1"/>
  <c r="C23" i="1"/>
  <c r="C22" i="1"/>
</calcChain>
</file>

<file path=xl/sharedStrings.xml><?xml version="1.0" encoding="utf-8"?>
<sst xmlns="http://schemas.openxmlformats.org/spreadsheetml/2006/main" count="1024" uniqueCount="797">
  <si>
    <t>Last Name</t>
  </si>
  <si>
    <t>First Name</t>
  </si>
  <si>
    <t>Twitter Handle</t>
  </si>
  <si>
    <t>District</t>
  </si>
  <si>
    <t>Party</t>
  </si>
  <si>
    <t>Facebook</t>
  </si>
  <si>
    <t>D</t>
  </si>
  <si>
    <t>Ammons</t>
  </si>
  <si>
    <t xml:space="preserve">Carol </t>
  </si>
  <si>
    <t>Steven</t>
  </si>
  <si>
    <t>Statewide</t>
  </si>
  <si>
    <t>R</t>
  </si>
  <si>
    <t>Andrade, Jr.</t>
  </si>
  <si>
    <t>Jaime M.</t>
  </si>
  <si>
    <t>Senate Democrats</t>
  </si>
  <si>
    <t>Senate Republicans</t>
  </si>
  <si>
    <t>Batinick</t>
  </si>
  <si>
    <t>Mark</t>
  </si>
  <si>
    <t>Munoz</t>
  </si>
  <si>
    <t>Antonio</t>
  </si>
  <si>
    <t>https://www.facebook.com/greg.harris.750?fref=ts</t>
  </si>
  <si>
    <t>Aquino</t>
  </si>
  <si>
    <t>Omar</t>
  </si>
  <si>
    <t>Hunter</t>
  </si>
  <si>
    <t>Mattie</t>
  </si>
  <si>
    <t>Lightford</t>
  </si>
  <si>
    <t>Kimberly A.</t>
  </si>
  <si>
    <t>Bennett</t>
  </si>
  <si>
    <t xml:space="preserve">Thomas </t>
  </si>
  <si>
    <t>Patricia</t>
  </si>
  <si>
    <t>Cullerton</t>
  </si>
  <si>
    <t>John</t>
  </si>
  <si>
    <t>Bourne</t>
  </si>
  <si>
    <t>Avery</t>
  </si>
  <si>
    <t>Brady</t>
  </si>
  <si>
    <t>Dan</t>
  </si>
  <si>
    <t>Steans</t>
  </si>
  <si>
    <t>Heather</t>
  </si>
  <si>
    <t>Bryant</t>
  </si>
  <si>
    <t>Terri</t>
  </si>
  <si>
    <t>Daniel</t>
  </si>
  <si>
    <t>Burke</t>
  </si>
  <si>
    <t>Kelly</t>
  </si>
  <si>
    <t>Butler</t>
  </si>
  <si>
    <t>Timothy J.</t>
  </si>
  <si>
    <t>Cabello</t>
  </si>
  <si>
    <t>John M.</t>
  </si>
  <si>
    <t>Cassidy</t>
  </si>
  <si>
    <t>Kelly M.</t>
  </si>
  <si>
    <t>Linda</t>
  </si>
  <si>
    <t>Conroy</t>
  </si>
  <si>
    <t>Deborah</t>
  </si>
  <si>
    <t>Landek</t>
  </si>
  <si>
    <t>Steven M.</t>
  </si>
  <si>
    <t>Raoul</t>
  </si>
  <si>
    <t>Kwame</t>
  </si>
  <si>
    <t>Crespo</t>
  </si>
  <si>
    <t>Fred</t>
  </si>
  <si>
    <t>Jones, III</t>
  </si>
  <si>
    <t>Emil</t>
  </si>
  <si>
    <t>Barbara</t>
  </si>
  <si>
    <t>D'Amico</t>
  </si>
  <si>
    <t>Harris, III</t>
  </si>
  <si>
    <t>Napoleon</t>
  </si>
  <si>
    <t>Davidsmeyer</t>
  </si>
  <si>
    <t>C.D.</t>
  </si>
  <si>
    <t>Collins</t>
  </si>
  <si>
    <t>Jacqueline Y.</t>
  </si>
  <si>
    <t>Davis</t>
  </si>
  <si>
    <t>William</t>
  </si>
  <si>
    <t>DeLuca</t>
  </si>
  <si>
    <t>Anthony</t>
  </si>
  <si>
    <t>Cunningham</t>
  </si>
  <si>
    <t>Bill</t>
  </si>
  <si>
    <t>Demmer</t>
  </si>
  <si>
    <t xml:space="preserve">Tom </t>
  </si>
  <si>
    <t>Hastings</t>
  </si>
  <si>
    <t>Michael E.</t>
  </si>
  <si>
    <t>Martinez</t>
  </si>
  <si>
    <t>Iris</t>
  </si>
  <si>
    <t>Durkin</t>
  </si>
  <si>
    <t>Jim</t>
  </si>
  <si>
    <t>Evans, Jr.</t>
  </si>
  <si>
    <t>Marcus C.</t>
  </si>
  <si>
    <t>Michael</t>
  </si>
  <si>
    <t>Feigenholtz</t>
  </si>
  <si>
    <t>Sara</t>
  </si>
  <si>
    <t>Fine</t>
  </si>
  <si>
    <t>Laura</t>
  </si>
  <si>
    <t>Tom</t>
  </si>
  <si>
    <t>Flowers</t>
  </si>
  <si>
    <t>Mary E.</t>
  </si>
  <si>
    <t>Ford</t>
  </si>
  <si>
    <t>La Shawn K.</t>
  </si>
  <si>
    <t>Mike</t>
  </si>
  <si>
    <t>Oberweis</t>
  </si>
  <si>
    <t>Frese</t>
  </si>
  <si>
    <t>Randy</t>
  </si>
  <si>
    <t>McConchie</t>
  </si>
  <si>
    <t>Gabel</t>
  </si>
  <si>
    <t>Robyn</t>
  </si>
  <si>
    <t>Murphy</t>
  </si>
  <si>
    <t>Gordon-Booth</t>
  </si>
  <si>
    <t>Jehan A.</t>
  </si>
  <si>
    <t>LaToya</t>
  </si>
  <si>
    <t>Guzzardi</t>
  </si>
  <si>
    <t xml:space="preserve">Will </t>
  </si>
  <si>
    <t>Halpin</t>
  </si>
  <si>
    <t>Hammond</t>
  </si>
  <si>
    <t>Norine</t>
  </si>
  <si>
    <t>Harper</t>
  </si>
  <si>
    <t>Sonya</t>
  </si>
  <si>
    <t>https://www.facebook.com/repsonyaharper/</t>
  </si>
  <si>
    <t>Morrison</t>
  </si>
  <si>
    <t>Julie</t>
  </si>
  <si>
    <t>Harris</t>
  </si>
  <si>
    <t>Greg</t>
  </si>
  <si>
    <t>Link</t>
  </si>
  <si>
    <t>Terry</t>
  </si>
  <si>
    <t>Bush</t>
  </si>
  <si>
    <t>Melinda</t>
  </si>
  <si>
    <t>David</t>
  </si>
  <si>
    <t>Stadelman</t>
  </si>
  <si>
    <t>Steve</t>
  </si>
  <si>
    <t>Hernandez</t>
  </si>
  <si>
    <t>Elizabeth</t>
  </si>
  <si>
    <t>Syverson</t>
  </si>
  <si>
    <t>Dave</t>
  </si>
  <si>
    <t>Anderson</t>
  </si>
  <si>
    <t>Neil</t>
  </si>
  <si>
    <t>Hoffman</t>
  </si>
  <si>
    <t>Jay</t>
  </si>
  <si>
    <t>Weaver</t>
  </si>
  <si>
    <t>Chuck</t>
  </si>
  <si>
    <t>House Democrats</t>
  </si>
  <si>
    <t>House Republicans</t>
  </si>
  <si>
    <t>Hurley</t>
  </si>
  <si>
    <t>Frances Ann</t>
  </si>
  <si>
    <t>Rezin</t>
  </si>
  <si>
    <t>Sue</t>
  </si>
  <si>
    <t>Harmon</t>
  </si>
  <si>
    <t>Don</t>
  </si>
  <si>
    <t>Jones</t>
  </si>
  <si>
    <t>Thaddeus</t>
  </si>
  <si>
    <t>Holmes</t>
  </si>
  <si>
    <t>McGuire</t>
  </si>
  <si>
    <t>Pat</t>
  </si>
  <si>
    <t>Kifowit</t>
  </si>
  <si>
    <t>Stephanie A.</t>
  </si>
  <si>
    <t>Lilly</t>
  </si>
  <si>
    <t>Camille Y.</t>
  </si>
  <si>
    <t>Koehler</t>
  </si>
  <si>
    <t>Madigan</t>
  </si>
  <si>
    <t>Michael J.</t>
  </si>
  <si>
    <t>Mah</t>
  </si>
  <si>
    <t>Theresa</t>
  </si>
  <si>
    <t>Manley</t>
  </si>
  <si>
    <t>Natalie A.</t>
  </si>
  <si>
    <t>Martwick</t>
  </si>
  <si>
    <t>Mayfield</t>
  </si>
  <si>
    <t>Rita</t>
  </si>
  <si>
    <t>Manar</t>
  </si>
  <si>
    <t>Andy</t>
  </si>
  <si>
    <t>Bertino-Tarrant</t>
  </si>
  <si>
    <t>Jennifer</t>
  </si>
  <si>
    <t>McCombie</t>
  </si>
  <si>
    <t>Tony</t>
  </si>
  <si>
    <t>McDermed</t>
  </si>
  <si>
    <t>Margo</t>
  </si>
  <si>
    <t>McSweeney</t>
  </si>
  <si>
    <t>Sam</t>
  </si>
  <si>
    <t>Meier</t>
  </si>
  <si>
    <t>Charles E.</t>
  </si>
  <si>
    <t>Rose</t>
  </si>
  <si>
    <t>Chapin</t>
  </si>
  <si>
    <t xml:space="preserve">Scott M. </t>
  </si>
  <si>
    <t>Moeller</t>
  </si>
  <si>
    <t>Anna</t>
  </si>
  <si>
    <t>Barickman</t>
  </si>
  <si>
    <t>Jason</t>
  </si>
  <si>
    <t>Thomas</t>
  </si>
  <si>
    <t>Righter</t>
  </si>
  <si>
    <t>Moylan</t>
  </si>
  <si>
    <t xml:space="preserve">Martin J. </t>
  </si>
  <si>
    <t>Dale</t>
  </si>
  <si>
    <t>Mussman</t>
  </si>
  <si>
    <t>Michelle</t>
  </si>
  <si>
    <t>Parkhurst</t>
  </si>
  <si>
    <t>Fowler</t>
  </si>
  <si>
    <t>Robert</t>
  </si>
  <si>
    <t>Scherer</t>
  </si>
  <si>
    <t>Severin</t>
  </si>
  <si>
    <t>Sommer</t>
  </si>
  <si>
    <t>Keith P.</t>
  </si>
  <si>
    <t>Sosnowski</t>
  </si>
  <si>
    <t>Joe</t>
  </si>
  <si>
    <t>Stuart</t>
  </si>
  <si>
    <t>Katie</t>
  </si>
  <si>
    <t>Swanson</t>
  </si>
  <si>
    <t>Thapedi</t>
  </si>
  <si>
    <t>Andre M.</t>
  </si>
  <si>
    <t>Turner</t>
  </si>
  <si>
    <t>Arthur</t>
  </si>
  <si>
    <t>Unes</t>
  </si>
  <si>
    <t>Walsh, Jr.</t>
  </si>
  <si>
    <t>Lawrence M.</t>
  </si>
  <si>
    <t>Wehrli</t>
  </si>
  <si>
    <t>Grant</t>
  </si>
  <si>
    <t>Welch</t>
  </si>
  <si>
    <t>Emanuel Chris</t>
  </si>
  <si>
    <t>Wheeler</t>
  </si>
  <si>
    <t>Keith</t>
  </si>
  <si>
    <t>Williams</t>
  </si>
  <si>
    <t>Ann</t>
  </si>
  <si>
    <t>Willis</t>
  </si>
  <si>
    <t xml:space="preserve">Kathleen </t>
  </si>
  <si>
    <t>Yingling</t>
  </si>
  <si>
    <t>Zalewski</t>
  </si>
  <si>
    <t>Bailey</t>
  </si>
  <si>
    <t>Darren</t>
  </si>
  <si>
    <t>Bristow</t>
  </si>
  <si>
    <t>Monica</t>
  </si>
  <si>
    <t>Buckner</t>
  </si>
  <si>
    <t>Kambium</t>
  </si>
  <si>
    <t>Carroll</t>
  </si>
  <si>
    <t>Jonathan</t>
  </si>
  <si>
    <t>Caulkins</t>
  </si>
  <si>
    <t>Chesney</t>
  </si>
  <si>
    <t>Andrew</t>
  </si>
  <si>
    <t>Connor</t>
  </si>
  <si>
    <t>Costa-Howard</t>
  </si>
  <si>
    <t>Terra</t>
  </si>
  <si>
    <t>Delgado</t>
  </si>
  <si>
    <t>Eva Dina</t>
  </si>
  <si>
    <t>Didech</t>
  </si>
  <si>
    <t>Edly-Allen</t>
  </si>
  <si>
    <t>Mary</t>
  </si>
  <si>
    <t>Gong-Gershowitz</t>
  </si>
  <si>
    <t>Gonzalez</t>
  </si>
  <si>
    <t>Edgar</t>
  </si>
  <si>
    <t>Amy</t>
  </si>
  <si>
    <t>Greenwood</t>
  </si>
  <si>
    <t>Halbrook</t>
  </si>
  <si>
    <t>Brad</t>
  </si>
  <si>
    <t>Kalish</t>
  </si>
  <si>
    <t>Yehiel</t>
  </si>
  <si>
    <t>Keicher</t>
  </si>
  <si>
    <t>Jeff</t>
  </si>
  <si>
    <t>LaPoint</t>
  </si>
  <si>
    <t>Lindsey</t>
  </si>
  <si>
    <t>Marron</t>
  </si>
  <si>
    <t>Mason</t>
  </si>
  <si>
    <t>Joyce</t>
  </si>
  <si>
    <t>Mazzochi</t>
  </si>
  <si>
    <t>Deanna</t>
  </si>
  <si>
    <t>Meyers-Martin</t>
  </si>
  <si>
    <t>Debbie</t>
  </si>
  <si>
    <t>Miller</t>
  </si>
  <si>
    <t>Chris</t>
  </si>
  <si>
    <t>Morgan</t>
  </si>
  <si>
    <t>Bob</t>
  </si>
  <si>
    <t>Ortiz</t>
  </si>
  <si>
    <t>Aaron</t>
  </si>
  <si>
    <t>Pappas</t>
  </si>
  <si>
    <t>Diane</t>
  </si>
  <si>
    <t>Lindsay</t>
  </si>
  <si>
    <t>Pizer</t>
  </si>
  <si>
    <t>Jonathan "Yoni"</t>
  </si>
  <si>
    <t>Ramirez</t>
  </si>
  <si>
    <t>Delia</t>
  </si>
  <si>
    <t>Reick</t>
  </si>
  <si>
    <t>Reitz</t>
  </si>
  <si>
    <t>Nathan</t>
  </si>
  <si>
    <t>Robinson</t>
  </si>
  <si>
    <t>Lamont</t>
  </si>
  <si>
    <t>Skillicorn</t>
  </si>
  <si>
    <t>Allen</t>
  </si>
  <si>
    <t>Slaughter</t>
  </si>
  <si>
    <t>Justin</t>
  </si>
  <si>
    <t>Smith</t>
  </si>
  <si>
    <t>Nicholas</t>
  </si>
  <si>
    <t>Spain</t>
  </si>
  <si>
    <t>Ryan</t>
  </si>
  <si>
    <t>Stava-Murray</t>
  </si>
  <si>
    <t>Anne</t>
  </si>
  <si>
    <t>Stephens</t>
  </si>
  <si>
    <t>Bradley</t>
  </si>
  <si>
    <t>Tarver</t>
  </si>
  <si>
    <t>Curtis</t>
  </si>
  <si>
    <t>Ugaste</t>
  </si>
  <si>
    <t>Villa</t>
  </si>
  <si>
    <t>Karina</t>
  </si>
  <si>
    <t>Walker</t>
  </si>
  <si>
    <t>Weber</t>
  </si>
  <si>
    <t>Welter</t>
  </si>
  <si>
    <t>West</t>
  </si>
  <si>
    <t>Maurice</t>
  </si>
  <si>
    <t>Wilhour</t>
  </si>
  <si>
    <t>Blaine</t>
  </si>
  <si>
    <t>Jawaharial</t>
  </si>
  <si>
    <t>Windhorst</t>
  </si>
  <si>
    <t>Patrick</t>
  </si>
  <si>
    <t>Yednock</t>
  </si>
  <si>
    <t>Lance</t>
  </si>
  <si>
    <t>Pritzker</t>
  </si>
  <si>
    <t>JB</t>
  </si>
  <si>
    <t>Governor</t>
  </si>
  <si>
    <t>Office</t>
  </si>
  <si>
    <t>Twitter</t>
  </si>
  <si>
    <t>Van Pelt</t>
  </si>
  <si>
    <t>SenatorSara6</t>
  </si>
  <si>
    <t>SenatorFine</t>
  </si>
  <si>
    <t>Ram</t>
  </si>
  <si>
    <t>SenVillivalam</t>
  </si>
  <si>
    <t>Villivalam</t>
  </si>
  <si>
    <t>RobertMartwick</t>
  </si>
  <si>
    <t>Villnaueva</t>
  </si>
  <si>
    <t>Celina</t>
  </si>
  <si>
    <t>SenatorCelina</t>
  </si>
  <si>
    <t>Peters</t>
  </si>
  <si>
    <t>SenPetersIL</t>
  </si>
  <si>
    <t>Sims</t>
  </si>
  <si>
    <t>Elgie</t>
  </si>
  <si>
    <t>ElgieSims</t>
  </si>
  <si>
    <t>Ellman</t>
  </si>
  <si>
    <t>SenatorEllman</t>
  </si>
  <si>
    <t>ILSenMartinez</t>
  </si>
  <si>
    <t>OmarAquinoIL2</t>
  </si>
  <si>
    <t>SenatorHunter</t>
  </si>
  <si>
    <t>LLCoolK_4</t>
  </si>
  <si>
    <t>SenPatriciaVP</t>
  </si>
  <si>
    <t>HeatherSteans</t>
  </si>
  <si>
    <t>Senator14</t>
  </si>
  <si>
    <t>senatorjacqui</t>
  </si>
  <si>
    <t>SenHarrisIL</t>
  </si>
  <si>
    <t>SenatorBillC</t>
  </si>
  <si>
    <t>HastingsforIL</t>
  </si>
  <si>
    <t>Castro</t>
  </si>
  <si>
    <t>Cristina</t>
  </si>
  <si>
    <t>CastroForIL22</t>
  </si>
  <si>
    <t>Hilton</t>
  </si>
  <si>
    <t>Suzy Glowiak</t>
  </si>
  <si>
    <t>SenatorSuzy</t>
  </si>
  <si>
    <t>VPTommy</t>
  </si>
  <si>
    <t>JimOberweis</t>
  </si>
  <si>
    <t>Gillespie</t>
  </si>
  <si>
    <t>SenGillespie</t>
  </si>
  <si>
    <t>DanMcConchie</t>
  </si>
  <si>
    <t>Wilcox</t>
  </si>
  <si>
    <t>Craig</t>
  </si>
  <si>
    <t>SenatorLaura</t>
  </si>
  <si>
    <t>MorrisonFor29th</t>
  </si>
  <si>
    <t>SenatorBush</t>
  </si>
  <si>
    <t>SenatorHolmes</t>
  </si>
  <si>
    <t>DeWitt</t>
  </si>
  <si>
    <t>Donald</t>
  </si>
  <si>
    <t>Curran</t>
  </si>
  <si>
    <t>SteveStadelman</t>
  </si>
  <si>
    <t>Sen1Dave</t>
  </si>
  <si>
    <t>electneil</t>
  </si>
  <si>
    <t>weaverpeoria</t>
  </si>
  <si>
    <t>SenatorRezin</t>
  </si>
  <si>
    <t>DonHarmonIL</t>
  </si>
  <si>
    <t>Stewart</t>
  </si>
  <si>
    <t>Brian</t>
  </si>
  <si>
    <t>Tracy</t>
  </si>
  <si>
    <t>Jill</t>
  </si>
  <si>
    <t>McClure</t>
  </si>
  <si>
    <t>Plummer</t>
  </si>
  <si>
    <t>Crowe</t>
  </si>
  <si>
    <t>Rachel</t>
  </si>
  <si>
    <t>Belt</t>
  </si>
  <si>
    <t>Christopher</t>
  </si>
  <si>
    <t>Schimpf</t>
  </si>
  <si>
    <t>Paul</t>
  </si>
  <si>
    <t>DaleRighter</t>
  </si>
  <si>
    <t>jasonbarickman</t>
  </si>
  <si>
    <t>scott_m_bennett</t>
  </si>
  <si>
    <t>SenChapinRose</t>
  </si>
  <si>
    <t>49JBT</t>
  </si>
  <si>
    <t>AndyManar</t>
  </si>
  <si>
    <t>KoehlerIL</t>
  </si>
  <si>
    <t>Bill_Brady</t>
  </si>
  <si>
    <t>PatMcGuire43</t>
  </si>
  <si>
    <t>GovPritzker</t>
  </si>
  <si>
    <t>ILSRCC</t>
  </si>
  <si>
    <t>ILSenDems</t>
  </si>
  <si>
    <t>Attorney General</t>
  </si>
  <si>
    <t>Comptroller</t>
  </si>
  <si>
    <t>Lt Governor</t>
  </si>
  <si>
    <t>Stratton</t>
  </si>
  <si>
    <t>Julianna</t>
  </si>
  <si>
    <t>Mendoza</t>
  </si>
  <si>
    <t>Treasurer</t>
  </si>
  <si>
    <t>Frerichs</t>
  </si>
  <si>
    <t>LtGovStratton</t>
  </si>
  <si>
    <t>KwameRaoul</t>
  </si>
  <si>
    <t>Susana</t>
  </si>
  <si>
    <t>SusanaMendoza10</t>
  </si>
  <si>
    <t>ILTreasurer</t>
  </si>
  <si>
    <t>SenatorFowler59</t>
  </si>
  <si>
    <t>SchimpfPaul</t>
  </si>
  <si>
    <t>SenatorBelt</t>
  </si>
  <si>
    <t>SenatorCrowe</t>
  </si>
  <si>
    <t>JohnBCurran</t>
  </si>
  <si>
    <t>JasonPlummerUSA</t>
  </si>
  <si>
    <t>https://www.facebook.com/sentony.munoz</t>
  </si>
  <si>
    <t>https://www.facebook.com/SenatorVanPelt/</t>
  </si>
  <si>
    <t>https://www.facebook.com/SenatorSara6/</t>
  </si>
  <si>
    <t>https://www.facebook.com/SenatorSteans/</t>
  </si>
  <si>
    <t>https://www.facebook.com/senatorram/</t>
  </si>
  <si>
    <t>https://www.facebook.com/SenatorFine/</t>
  </si>
  <si>
    <t>https://www.facebook.com/RobertMartwick/</t>
  </si>
  <si>
    <t>https://www.facebook.com/SenCelina/</t>
  </si>
  <si>
    <t>https://www.facebook.com/senatorrobertpeters/</t>
  </si>
  <si>
    <t>https://www.facebook.com/SenElgieSims17/?__tn__=%2Cd%2CP-R&amp;eid=ARA3ufzVq7bBwKGVQIZme59DwLht-xbUGjD6yb0_NgZjOaxNulz7xsPUQ9FceLu8CODAD8iDER3ysf60</t>
  </si>
  <si>
    <t>https://www.facebook.com/senatorellman/</t>
  </si>
  <si>
    <t>https://www.facebook.com/senatorcastro/</t>
  </si>
  <si>
    <t>https://www.facebook.com/senatorsuzy/</t>
  </si>
  <si>
    <t>https://www.facebook.com/SenatorAnnGillespie/</t>
  </si>
  <si>
    <t>https://www.facebook.com/senatorwilcox/</t>
  </si>
  <si>
    <t>https://www.facebook.com/senatordavesyverson/</t>
  </si>
  <si>
    <t>https://www.facebook.com/senPatrickjoyce40/</t>
  </si>
  <si>
    <t>https://www.facebook.com/senatorjohncurran/</t>
  </si>
  <si>
    <t>https://www.facebook.com/senatorstewart/</t>
  </si>
  <si>
    <t>https://www.facebook.com/SenatorJilTracy/</t>
  </si>
  <si>
    <t>https://www.facebook.com/SenatorMcClure/</t>
  </si>
  <si>
    <t>https://www.facebook.com/JasonPlummerUSA/</t>
  </si>
  <si>
    <t>https://www.facebook.com/senatorcrowe/</t>
  </si>
  <si>
    <t>https://www.facebook.com/senatorbelt/</t>
  </si>
  <si>
    <t>https://www.facebook.com/senatorschimpf/</t>
  </si>
  <si>
    <t>https://www.facebook.com/GovPritzker/</t>
  </si>
  <si>
    <t>https://www.facebook.com/ltgovstratton/</t>
  </si>
  <si>
    <t>https://www.facebook.com/susanamendoza10/</t>
  </si>
  <si>
    <t>https://www.facebook.com/kwame.raoul.illinois/</t>
  </si>
  <si>
    <t>https://www.facebook.com/TreasurerMichaelFrerichs/</t>
  </si>
  <si>
    <t>https://www.facebook.com/HouseDemsIL/</t>
  </si>
  <si>
    <t>https://www.facebook.com/ILHouseGOP/</t>
  </si>
  <si>
    <t>https://www.facebook.com/ILSenateGOP/</t>
  </si>
  <si>
    <t>https://www.facebook.com/IllinoisSenateDemocraticCaucus/</t>
  </si>
  <si>
    <t>HouseDemsIL</t>
  </si>
  <si>
    <t>ILHouseGOP</t>
  </si>
  <si>
    <t>carolammons4103</t>
  </si>
  <si>
    <t>Mystaterep40</t>
  </si>
  <si>
    <t>BristowForRep</t>
  </si>
  <si>
    <t>ThomasMBennett</t>
  </si>
  <si>
    <t>AveryBourne</t>
  </si>
  <si>
    <t>Dan_Brady</t>
  </si>
  <si>
    <t>RepTerriBryant1</t>
  </si>
  <si>
    <t>RepKamBuckner</t>
  </si>
  <si>
    <t>RepTimButler</t>
  </si>
  <si>
    <t>JohnCabello</t>
  </si>
  <si>
    <t>Carrol4IL</t>
  </si>
  <si>
    <t>RepKellyCassidy</t>
  </si>
  <si>
    <t>Dan_Caulkins</t>
  </si>
  <si>
    <t>AndrewChesneyIL</t>
  </si>
  <si>
    <t>ConnorForIL</t>
  </si>
  <si>
    <t>VoteConroy</t>
  </si>
  <si>
    <t>TCHFor48</t>
  </si>
  <si>
    <t>StateRepCrespo</t>
  </si>
  <si>
    <t>RepCD</t>
  </si>
  <si>
    <t>Anthony_Deluca</t>
  </si>
  <si>
    <t>RepDidech</t>
  </si>
  <si>
    <t>JimDurkin82</t>
  </si>
  <si>
    <t>RepEdlyAlen</t>
  </si>
  <si>
    <t>Repevans33</t>
  </si>
  <si>
    <t>RepMaryFlowers</t>
  </si>
  <si>
    <t>lashawnkford</t>
  </si>
  <si>
    <t>RandyFrese</t>
  </si>
  <si>
    <t>RobynGabel</t>
  </si>
  <si>
    <t>RepJGB</t>
  </si>
  <si>
    <t>WillGuzzardi (or: @RepGuzzardi39)</t>
  </si>
  <si>
    <t>RepHalpin</t>
  </si>
  <si>
    <t>RepKifowit</t>
  </si>
  <si>
    <t>BradHalbrook</t>
  </si>
  <si>
    <t>RepGregHarris</t>
  </si>
  <si>
    <t>RepSonyaHarper</t>
  </si>
  <si>
    <t>RepFranHurley35</t>
  </si>
  <si>
    <t>RepThaddeusJones</t>
  </si>
  <si>
    <t>JeffKeicher</t>
  </si>
  <si>
    <t>LindseyLaPointFor19</t>
  </si>
  <si>
    <t>RepLilly78</t>
  </si>
  <si>
    <t>ChicagoTM</t>
  </si>
  <si>
    <t>StateRepManley</t>
  </si>
  <si>
    <t>Marron_104</t>
  </si>
  <si>
    <t>RepJoyceMason</t>
  </si>
  <si>
    <t>RitaMayfield</t>
  </si>
  <si>
    <t>RepMcDermed</t>
  </si>
  <si>
    <t>RepCharlieMeier</t>
  </si>
  <si>
    <t>StateRepDebbie</t>
  </si>
  <si>
    <t>RepChrisMiller</t>
  </si>
  <si>
    <t>StateRepMoeller</t>
  </si>
  <si>
    <t>RepBobMorgan</t>
  </si>
  <si>
    <t>RepMorrison</t>
  </si>
  <si>
    <t>RepAaronOrtiz</t>
  </si>
  <si>
    <t>RepDPappas</t>
  </si>
  <si>
    <t>RepParkhurst</t>
  </si>
  <si>
    <t>YoniPizer</t>
  </si>
  <si>
    <t>Delia4StateRep</t>
  </si>
  <si>
    <t>RepBobRita</t>
  </si>
  <si>
    <t>LamontJRobinson</t>
  </si>
  <si>
    <t>RepSeverin</t>
  </si>
  <si>
    <t>AllenSkillicorn</t>
  </si>
  <si>
    <t>RepJSlaughter</t>
  </si>
  <si>
    <t>RepSosnowski</t>
  </si>
  <si>
    <t>Ryan_Spain</t>
  </si>
  <si>
    <t>RepBradStephens</t>
  </si>
  <si>
    <t>RepKatieStuart</t>
  </si>
  <si>
    <t>RepTarver</t>
  </si>
  <si>
    <t>RepThapedi</t>
  </si>
  <si>
    <t>RepArtTurner</t>
  </si>
  <si>
    <t>MikeUnes</t>
  </si>
  <si>
    <t>Karina4D49</t>
  </si>
  <si>
    <t>MarkWalker4IL</t>
  </si>
  <si>
    <t>RepChrisWelch</t>
  </si>
  <si>
    <t>StateRepWest</t>
  </si>
  <si>
    <t>BlaineWilhour</t>
  </si>
  <si>
    <t>RepAnnWilliams</t>
  </si>
  <si>
    <t>StateRepJW</t>
  </si>
  <si>
    <t>RepWillis77</t>
  </si>
  <si>
    <t>P_Windhorst</t>
  </si>
  <si>
    <t>StateRepYednock</t>
  </si>
  <si>
    <t>Sam4Rep</t>
  </si>
  <si>
    <t>MJZalewski</t>
  </si>
  <si>
    <t>TomDemmer</t>
  </si>
  <si>
    <t>https://www.facebook.com/BaileyforIllinois/</t>
  </si>
  <si>
    <t>https://www.facebook.com/RepAveryBourne/</t>
  </si>
  <si>
    <t>https://www.facebook.com/repmbristow/</t>
  </si>
  <si>
    <t>https://www.facebook.com/RepKamBuckner/</t>
  </si>
  <si>
    <t>https://www.facebook.com/RepKellyBurke/</t>
  </si>
  <si>
    <t>https://www.facebook.com/RepTimButler/</t>
  </si>
  <si>
    <t>https://www.facebook.com/dancaulkinsforillinois/</t>
  </si>
  <si>
    <t>https://www.facebook.com/RepChesney/</t>
  </si>
  <si>
    <t>https://www.facebook.com/RepConnor/</t>
  </si>
  <si>
    <t>https://www.facebook.com/RepTCH48/</t>
  </si>
  <si>
    <t>https://www.facebook.com/RepDelgado/</t>
  </si>
  <si>
    <t>https://www.facebook.com/RepDidech/</t>
  </si>
  <si>
    <t>https://www.facebook.com/RepresentativeJimDurkin/</t>
  </si>
  <si>
    <t>https://www.facebook.com/RepEdlyAllen/</t>
  </si>
  <si>
    <t>https://www.facebook.com/MaryFlowersIL/</t>
  </si>
  <si>
    <t>https://www.facebook.com/GongGershowitz/</t>
  </si>
  <si>
    <t>https://www.facebook.com/EdgarGonzalezJrIL/</t>
  </si>
  <si>
    <t>https://www.facebook.com/JehanGordonBooth/</t>
  </si>
  <si>
    <t>https://www.facebook.com/RepAmyGrant/</t>
  </si>
  <si>
    <t>https://www.facebook.com/staterepgreenwood/</t>
  </si>
  <si>
    <t>https://www.facebook.com/bradhalbrook102/</t>
  </si>
  <si>
    <t>https://www.facebook.com/RepHalpin/</t>
  </si>
  <si>
    <t>https://www.facebook.com/CitizensForHammond/</t>
  </si>
  <si>
    <t>https://www.facebook.com/RepHernandez83rd/</t>
  </si>
  <si>
    <t>https://www.facebook.com/repymkalish/</t>
  </si>
  <si>
    <t>https://www.facebook.com/repkeicher/</t>
  </si>
  <si>
    <t>https://www.facebook.com/RepLaPointe/</t>
  </si>
  <si>
    <t>https://www.facebook.com/tmahrep2/</t>
  </si>
  <si>
    <t>https://www.facebook.com/RepMikeMarron/</t>
  </si>
  <si>
    <t>https://www.facebook.com/repjoycemason/</t>
  </si>
  <si>
    <t>https://www.facebook.com/IllinoisHouse47/</t>
  </si>
  <si>
    <t>https://www.facebook.com/mccombieforilli/</t>
  </si>
  <si>
    <t>https://www.facebook.com/StateRepDMM/</t>
  </si>
  <si>
    <t>https://www.facebook.com/ChrisMillerForStateRep/</t>
  </si>
  <si>
    <t>https://www.facebook.com/repbobmorgan/</t>
  </si>
  <si>
    <t>https://www.facebook.com/mikemurphy99th/</t>
  </si>
  <si>
    <t>https://www.facebook.com/RepAaronOrtiz/</t>
  </si>
  <si>
    <t>https://www.facebook.com/repdpappas/</t>
  </si>
  <si>
    <t>https://www.facebook.com/RepParkhurst/?__tn__=%2Cd%2CP-R&amp;eid=ARBu4fQkMKTd1UTqe_mi0JUfQJnCF44LCHGHvsqAHwT_HhSroiGi6MAIu4zH0mq7_dsZ5xZIm78gbbi0</t>
  </si>
  <si>
    <t>https://www.facebook.com/StateRepYoni/</t>
  </si>
  <si>
    <t>https://www.facebook.com/repdeliaramirez/</t>
  </si>
  <si>
    <t>https://www.facebook.com/RepNReitz/</t>
  </si>
  <si>
    <t>https://www.facebook.com/RepLamontRobinson/</t>
  </si>
  <si>
    <t>https://www.facebook.com/Taxpayers4Skillicorn/</t>
  </si>
  <si>
    <t>https://www.facebook.com/repjustinslaughter/</t>
  </si>
  <si>
    <t>https://www.facebook.com/repsmith34/?__tn__=%2Cd%2CP-R&amp;eid=ARCKy6H1lZsKl8W4lkXiP-xeWoYUYpNEtfO2x8CU_UyGMCl8SBjjrxXOI3nlLqw_yHHY14Qlm4_jFe7K</t>
  </si>
  <si>
    <t>https://www.facebook.com/RepRyanSpain/</t>
  </si>
  <si>
    <t>https://www.facebook.com/repstavamurray/</t>
  </si>
  <si>
    <t>https://www.facebook.com/repstephens/</t>
  </si>
  <si>
    <t>https://www.facebook.com/RepKatieStuart/?__tn__=%2Cd%2CP-R&amp;eid=ARBkSTMZfIMm7eFKqS2Ucfl9H-x9zpnyJpdJfFMM1mSzpuLgRQqZoKEYmqqU5OubFw6256zMEEI50wnz</t>
  </si>
  <si>
    <t>https://www.facebook.com/danswanson74/</t>
  </si>
  <si>
    <t>https://www.facebook.com/RepCurtisJTarverII/</t>
  </si>
  <si>
    <t>https://www.facebook.com/RepDanUgaste/</t>
  </si>
  <si>
    <t>https://www.facebook.com/StateRepVilla/</t>
  </si>
  <si>
    <t>https://www.facebook.com/MarkWalker4IllinoisHouse/</t>
  </si>
  <si>
    <t>https://www.facebook.com/StateRepresentativeTomWeber/</t>
  </si>
  <si>
    <t>https://www.facebook.com/ElectGrantWehrli/</t>
  </si>
  <si>
    <t>https://www.facebook.com/DavidAllenWelter/</t>
  </si>
  <si>
    <t>https://www.facebook.com/StateRepWEST/</t>
  </si>
  <si>
    <t>https://www.facebook.com/RepBlaineWilhour/</t>
  </si>
  <si>
    <t>https://www.facebook.com/staterepjawaharialomarwilliams/</t>
  </si>
  <si>
    <t>https://www.facebook.com/repwindhorst/</t>
  </si>
  <si>
    <t>https://www.facebook.com/StateRepLanceYednock/</t>
  </si>
  <si>
    <t>District Office Number</t>
  </si>
  <si>
    <t>(217) 531-1660</t>
  </si>
  <si>
    <t>(773) 267-2880</t>
  </si>
  <si>
    <t>(618) 665-4109</t>
  </si>
  <si>
    <t>(815) 254-0000</t>
  </si>
  <si>
    <t>(815) 844-9179</t>
  </si>
  <si>
    <t>(217) 324-5200</t>
  </si>
  <si>
    <t>(309) 662-1100</t>
  </si>
  <si>
    <t>(618) 465-5900</t>
  </si>
  <si>
    <t>(618) 242-8115</t>
  </si>
  <si>
    <t>(773) 924-1755</t>
  </si>
  <si>
    <t>(708) 425-0571</t>
  </si>
  <si>
    <t>(217) 782-0053</t>
  </si>
  <si>
    <t>(815) 282-0083</t>
  </si>
  <si>
    <t>(847) 229-5499</t>
  </si>
  <si>
    <t>(773) 784-2002</t>
  </si>
  <si>
    <t>(217) 876-1968</t>
  </si>
  <si>
    <t>(815) 232-0774</t>
  </si>
  <si>
    <t>(815) 372-0085</t>
  </si>
  <si>
    <t>(630) 415-3520</t>
  </si>
  <si>
    <t>(630) 812-9292</t>
  </si>
  <si>
    <t>(630) 372-3340</t>
  </si>
  <si>
    <t>(773) 736-0218</t>
  </si>
  <si>
    <t>(217) 243-6221</t>
  </si>
  <si>
    <t>(708) 799-7300</t>
  </si>
  <si>
    <t>(773) 237-4558</t>
  </si>
  <si>
    <t>(708) 754-7900</t>
  </si>
  <si>
    <t>(815) 561-3690</t>
  </si>
  <si>
    <t>(847) 478-9909</t>
  </si>
  <si>
    <t>(630) 325-2028</t>
  </si>
  <si>
    <t>(224) 206-7647</t>
  </si>
  <si>
    <t>(773) 783-8492</t>
  </si>
  <si>
    <t>(773) 471-5200</t>
  </si>
  <si>
    <t>(773) 750-0866</t>
  </si>
  <si>
    <t>(217) 223-0833</t>
  </si>
  <si>
    <t>(847) 424-5401</t>
  </si>
  <si>
    <t>(847) 486-8810</t>
  </si>
  <si>
    <t>(309) 681-1992</t>
  </si>
  <si>
    <t>(331) 218-4182</t>
  </si>
  <si>
    <t>(618) 646-9557</t>
  </si>
  <si>
    <t>(773) 853-2570</t>
  </si>
  <si>
    <t>(217) 774-1306</t>
  </si>
  <si>
    <t>(309) 558-3612</t>
  </si>
  <si>
    <t>(309) 836-2707</t>
  </si>
  <si>
    <t>(773) 925-6580</t>
  </si>
  <si>
    <t>(773) 348-3434</t>
  </si>
  <si>
    <t>(630) 270-1848</t>
  </si>
  <si>
    <t>(708) 222-5240</t>
  </si>
  <si>
    <t>(618) 416-7407</t>
  </si>
  <si>
    <t>(773) 445-8128</t>
  </si>
  <si>
    <t>(708) 596-7053</t>
  </si>
  <si>
    <t>(847) 673-1131</t>
  </si>
  <si>
    <t>(815) 748-3494</t>
  </si>
  <si>
    <t>(630) 585-1308</t>
  </si>
  <si>
    <t>(773) 647-1174</t>
  </si>
  <si>
    <t>(773) 473-7300</t>
  </si>
  <si>
    <t>(773) 581-8000</t>
  </si>
  <si>
    <t>(872) 281-5775</t>
  </si>
  <si>
    <t>(815) 725-2741</t>
  </si>
  <si>
    <t>(217) 477-0104</t>
  </si>
  <si>
    <t>(847) 485-9986</t>
  </si>
  <si>
    <t>(847) 599-2800</t>
  </si>
  <si>
    <t>(630) 852-8633</t>
  </si>
  <si>
    <t>(815) 632-7384</t>
  </si>
  <si>
    <t>(815) 277-2079</t>
  </si>
  <si>
    <t>(847) 516-0052</t>
  </si>
  <si>
    <t>(618) 651-0405</t>
  </si>
  <si>
    <t>(708) 833-7010</t>
  </si>
  <si>
    <t>(618) 546-0044</t>
  </si>
  <si>
    <t>(847) 841-7130</t>
  </si>
  <si>
    <t>(847) 780-8471</t>
  </si>
  <si>
    <t>(847) 202-6584</t>
  </si>
  <si>
    <t>(847) 635-6821</t>
  </si>
  <si>
    <t>(217) 782-0044</t>
  </si>
  <si>
    <t>(847) 923-9104</t>
  </si>
  <si>
    <t>(773) 236-0117</t>
  </si>
  <si>
    <t>(224) 520-8838</t>
  </si>
  <si>
    <t>(815) 523-7779</t>
  </si>
  <si>
    <t>(773) 348-8974</t>
  </si>
  <si>
    <t>(773) 799-8219</t>
  </si>
  <si>
    <t>(815) 880-5340</t>
  </si>
  <si>
    <t>(618) 282-7284</t>
  </si>
  <si>
    <t>(708) 396-2822</t>
  </si>
  <si>
    <t>(773) 924-4614</t>
  </si>
  <si>
    <t>(217) 877-9636</t>
  </si>
  <si>
    <t>(618) 440-5090</t>
  </si>
  <si>
    <t>(815) 893-4884</t>
  </si>
  <si>
    <t>(773) 445-9700</t>
  </si>
  <si>
    <t>(773) 783-8800</t>
  </si>
  <si>
    <t>(309) 263-9242</t>
  </si>
  <si>
    <t>(815) 547-3436</t>
  </si>
  <si>
    <t>(309) 690-7373</t>
  </si>
  <si>
    <t>(630) 605-0595</t>
  </si>
  <si>
    <t>(773) 444-0611</t>
  </si>
  <si>
    <t>(618) 365-6650</t>
  </si>
  <si>
    <t>(309) 334-7474</t>
  </si>
  <si>
    <t>(773) 363-8870</t>
  </si>
  <si>
    <t>(773) 581-9250</t>
  </si>
  <si>
    <t>(773) 277-4700</t>
  </si>
  <si>
    <t>(630) 797-5530</t>
  </si>
  <si>
    <t>(309) 620-8631</t>
  </si>
  <si>
    <t>(630) 326-9319</t>
  </si>
  <si>
    <t>(847) 749-1137</t>
  </si>
  <si>
    <t>(815) 730-8600</t>
  </si>
  <si>
    <t>(847) 629-5439</t>
  </si>
  <si>
    <t>(630) 696-4160</t>
  </si>
  <si>
    <t>(708) 450-1000</t>
  </si>
  <si>
    <t>(815) 416-1475</t>
  </si>
  <si>
    <t>(815) 987-7433</t>
  </si>
  <si>
    <t>(630) 345-3464</t>
  </si>
  <si>
    <t>(217) 994-9348</t>
  </si>
  <si>
    <t>(773) 880-9082</t>
  </si>
  <si>
    <t>(312) 265-1019</t>
  </si>
  <si>
    <t>(708) 562-6970</t>
  </si>
  <si>
    <t>(618) 294-8703</t>
  </si>
  <si>
    <t>(815) 324-5055</t>
  </si>
  <si>
    <t>(847) 231-6262</t>
  </si>
  <si>
    <t>(708) 442-6500</t>
  </si>
  <si>
    <t>(773) 869-9050</t>
  </si>
  <si>
    <t>(773) 292-0202</t>
  </si>
  <si>
    <t>(312) 949-1908</t>
  </si>
  <si>
    <t>(708) 632-4500</t>
  </si>
  <si>
    <t>(312) 888-9191</t>
  </si>
  <si>
    <t>(773) 296-4141</t>
  </si>
  <si>
    <t>(773) 769-1717</t>
  </si>
  <si>
    <t>(872) 208-5188</t>
  </si>
  <si>
    <t>(847) 998-1717</t>
  </si>
  <si>
    <t>(773) 286-1115</t>
  </si>
  <si>
    <t>(708) 552-5225</t>
  </si>
  <si>
    <t>(708) 430-2510</t>
  </si>
  <si>
    <t>(773) 363-1996</t>
  </si>
  <si>
    <t>(773) 995-7748</t>
  </si>
  <si>
    <t>(708) 893-0552</t>
  </si>
  <si>
    <t>(773) 224-2830</t>
  </si>
  <si>
    <t>(773) 933-7715</t>
  </si>
  <si>
    <t>(815) 464-5431</t>
  </si>
  <si>
    <t>(773) 278-2020</t>
  </si>
  <si>
    <t>(630) 453-5488</t>
  </si>
  <si>
    <t>(847) 214-8864</t>
  </si>
  <si>
    <t>(630) 903-6662</t>
  </si>
  <si>
    <t>(630) 785-3177</t>
  </si>
  <si>
    <t>(630) 800-1992</t>
  </si>
  <si>
    <t>(224) 662-4544</t>
  </si>
  <si>
    <t>(847) 749-1880</t>
  </si>
  <si>
    <t>(847) 718-1110</t>
  </si>
  <si>
    <t>(847) 945-5200</t>
  </si>
  <si>
    <t>(847) 623-3006</t>
  </si>
  <si>
    <t>(847) 548-5631</t>
  </si>
  <si>
    <t>(815) 455-6330</t>
  </si>
  <si>
    <t>(847) 214-8245</t>
  </si>
  <si>
    <t>(815) 987-7557</t>
  </si>
  <si>
    <t>(815) 987-7555</t>
  </si>
  <si>
    <t>(309) 736-7084</t>
  </si>
  <si>
    <t>(309) 693-4921</t>
  </si>
  <si>
    <t>(815) 220-8720</t>
  </si>
  <si>
    <t>(708) 848-2002</t>
  </si>
  <si>
    <t>(708) 756-0882</t>
  </si>
  <si>
    <t>(630) 914-5733</t>
  </si>
  <si>
    <t>(630) 801-8985</t>
  </si>
  <si>
    <t>(815) 207-4445</t>
  </si>
  <si>
    <t>(309) 664-4440</t>
  </si>
  <si>
    <t>(815) 284-0045</t>
  </si>
  <si>
    <t>(309) 677-0120</t>
  </si>
  <si>
    <t>(618) 585-4848</t>
  </si>
  <si>
    <t>(815) 254-4211</t>
  </si>
  <si>
    <t>(217) 245-7456</t>
  </si>
  <si>
    <t>(217) 607-1853</t>
  </si>
  <si>
    <t>(217) 355-5252</t>
  </si>
  <si>
    <t>(309) 661-2788</t>
  </si>
  <si>
    <t>(618) 283-3000</t>
  </si>
  <si>
    <t>(217) 235-6033</t>
  </si>
  <si>
    <t>(618) 251-9840</t>
  </si>
  <si>
    <t>(618) 684-1100</t>
  </si>
  <si>
    <t>(618) 875-1212</t>
  </si>
  <si>
    <t>(618) 294-8951</t>
  </si>
  <si>
    <t>Office Phone Number</t>
  </si>
  <si>
    <t>312-814-2121</t>
  </si>
  <si>
    <t>(312) 814-5240</t>
  </si>
  <si>
    <t>(312) 814 2451</t>
  </si>
  <si>
    <t>866.458.7327</t>
  </si>
  <si>
    <t>https://www.facebook.com/fordforchicago</t>
  </si>
  <si>
    <t>https://www.facebook.com/carolammons4IL/</t>
  </si>
  <si>
    <t>https://www.facebook.com/MarkABatinick/</t>
  </si>
  <si>
    <t>https://www.facebook.com/tom4illinois/</t>
  </si>
  <si>
    <t>https://www.facebook.com/repdanbrady/</t>
  </si>
  <si>
    <t>https://www.facebook.com/bryantforillinois/</t>
  </si>
  <si>
    <t>https://www.facebook.com/IL40thDistrictJaimeAndrade/</t>
  </si>
  <si>
    <t>https://www.facebook.com/johnmcabello</t>
  </si>
  <si>
    <t>https://www.facebook.com/repcassidy</t>
  </si>
  <si>
    <t>https://www.facebook.com/DebConroy46</t>
  </si>
  <si>
    <t>https://www.facebook.com/DeLucaForIllinois</t>
  </si>
  <si>
    <t>https://www.facebook.com/teamdemmer</t>
  </si>
  <si>
    <t>https://www.facebook.com/electfrese</t>
  </si>
  <si>
    <t>https://www.facebook.com/StateRepLisaHernandez/</t>
  </si>
  <si>
    <t>https://www.facebook.com/RepJayHoffman/</t>
  </si>
  <si>
    <t>https://www.facebook.com/repfranhurley/</t>
  </si>
  <si>
    <t>https://www.facebook.com/replilly78/</t>
  </si>
  <si>
    <t>https://www.facebook.com/RepRitaMayfield/</t>
  </si>
  <si>
    <t>https://www.facebook.com/RepMcDermed/</t>
  </si>
  <si>
    <t>https://www.facebook.com/Repdavidmcsweeney/</t>
  </si>
  <si>
    <t>1980reagan</t>
  </si>
  <si>
    <t>https://www.facebook.com/staterepmoylan55/</t>
  </si>
  <si>
    <t>https://www.facebook.com/RepMussman/</t>
  </si>
  <si>
    <t>https://www.facebook.com/staterepsue/</t>
  </si>
  <si>
    <t>https://www.facebook.com/andre.thapedi.1</t>
  </si>
  <si>
    <t>https://www.facebook.com/arthur.turner.3110</t>
  </si>
  <si>
    <t>https://www.facebook.com/repannwilliams/</t>
  </si>
  <si>
    <t>https://www.facebook.com/RepSamYingling/</t>
  </si>
  <si>
    <t>https://www.facebook.com/skifowit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</si>
</sst>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1"/>
      <color rgb="FF000000"/>
      <name val="Arial"/>
      <family val="2"/>
    </font>
    <font>
      <u/>
      <sz val="10"/>
      <color theme="10"/>
      <name val="Arial"/>
      <family val="2"/>
    </font>
    <font>
      <sz val="7"/>
      <color rgb="FF000000"/>
      <name val="Arial"/>
      <family val="2"/>
    </font>
    <font>
      <sz val="8"/>
      <color rgb="FF333333"/>
      <name val="Arial"/>
      <family val="2"/>
    </font>
    <font>
      <sz val="9"/>
      <color rgb="FF333333"/>
      <name val="Arial"/>
      <family val="2"/>
    </font>
    <font>
      <sz val="10"/>
      <color rgb="FF18335C"/>
      <name val="Arial"/>
      <family val="2"/>
    </font>
    <font>
      <sz val="7"/>
      <color rgb="FF121F32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/>
    <xf numFmtId="0" fontId="0" fillId="0" borderId="1" xfId="0" applyFont="1" applyBorder="1" applyAlignment="1"/>
    <xf numFmtId="0" fontId="6" fillId="2" borderId="1" xfId="0" applyFont="1" applyFill="1" applyBorder="1" applyAlignment="1"/>
    <xf numFmtId="0" fontId="11" fillId="2" borderId="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Fill="1" applyAlignment="1"/>
    <xf numFmtId="0" fontId="9" fillId="0" borderId="1" xfId="0" applyFont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0" fontId="8" fillId="0" borderId="1" xfId="0" applyFont="1" applyFill="1" applyBorder="1" applyAlignment="1"/>
    <xf numFmtId="0" fontId="10" fillId="0" borderId="0" xfId="1" applyAlignment="1"/>
    <xf numFmtId="0" fontId="10" fillId="0" borderId="1" xfId="1" applyBorder="1" applyAlignment="1"/>
    <xf numFmtId="0" fontId="0" fillId="0" borderId="1" xfId="0" applyFont="1" applyFill="1" applyBorder="1" applyAlignment="1"/>
    <xf numFmtId="0" fontId="12" fillId="0" borderId="0" xfId="1" applyFont="1" applyAlignment="1"/>
    <xf numFmtId="0" fontId="2" fillId="0" borderId="0" xfId="0" applyFont="1" applyFill="1" applyAlignment="1">
      <alignment vertical="top"/>
    </xf>
    <xf numFmtId="0" fontId="13" fillId="0" borderId="0" xfId="0" applyFont="1" applyAlignment="1"/>
    <xf numFmtId="0" fontId="7" fillId="0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9" fillId="0" borderId="0" xfId="0" applyFont="1" applyAlignment="1"/>
    <xf numFmtId="0" fontId="18" fillId="0" borderId="0" xfId="1" applyFont="1" applyAlignment="1">
      <alignment horizontal="left"/>
    </xf>
    <xf numFmtId="0" fontId="18" fillId="0" borderId="0" xfId="1" applyFont="1" applyAlignme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acebook.com/RepDelgado/" TargetMode="External"/><Relationship Id="rId18" Type="http://schemas.openxmlformats.org/officeDocument/2006/relationships/hyperlink" Target="https://www.facebook.com/GongGershowitz/" TargetMode="External"/><Relationship Id="rId26" Type="http://schemas.openxmlformats.org/officeDocument/2006/relationships/hyperlink" Target="https://www.facebook.com/RepHernandez83rd/" TargetMode="External"/><Relationship Id="rId39" Type="http://schemas.openxmlformats.org/officeDocument/2006/relationships/hyperlink" Target="https://www.facebook.com/RepAaronOrtiz/" TargetMode="External"/><Relationship Id="rId21" Type="http://schemas.openxmlformats.org/officeDocument/2006/relationships/hyperlink" Target="https://www.facebook.com/RepAmyGrant/" TargetMode="External"/><Relationship Id="rId34" Type="http://schemas.openxmlformats.org/officeDocument/2006/relationships/hyperlink" Target="https://www.facebook.com/mccombieforilli/" TargetMode="External"/><Relationship Id="rId42" Type="http://schemas.openxmlformats.org/officeDocument/2006/relationships/hyperlink" Target="https://www.facebook.com/StateRepYoni/" TargetMode="External"/><Relationship Id="rId47" Type="http://schemas.openxmlformats.org/officeDocument/2006/relationships/hyperlink" Target="https://www.facebook.com/Taxpayers4Skillicorn/" TargetMode="External"/><Relationship Id="rId50" Type="http://schemas.openxmlformats.org/officeDocument/2006/relationships/hyperlink" Target="https://www.facebook.com/RepRyanSpain/" TargetMode="External"/><Relationship Id="rId55" Type="http://schemas.openxmlformats.org/officeDocument/2006/relationships/hyperlink" Target="https://www.facebook.com/RepCurtisJTarverII/" TargetMode="External"/><Relationship Id="rId63" Type="http://schemas.openxmlformats.org/officeDocument/2006/relationships/hyperlink" Target="https://www.facebook.com/RepBlaineWilhour/" TargetMode="External"/><Relationship Id="rId68" Type="http://schemas.openxmlformats.org/officeDocument/2006/relationships/hyperlink" Target="https://www.facebook.com/carolammons4IL/" TargetMode="External"/><Relationship Id="rId76" Type="http://schemas.openxmlformats.org/officeDocument/2006/relationships/hyperlink" Target="https://www.facebook.com/DebConroy46" TargetMode="External"/><Relationship Id="rId84" Type="http://schemas.openxmlformats.org/officeDocument/2006/relationships/hyperlink" Target="https://www.facebook.com/RepRitaMayfield/" TargetMode="External"/><Relationship Id="rId89" Type="http://schemas.openxmlformats.org/officeDocument/2006/relationships/hyperlink" Target="https://www.facebook.com/staterepsue/" TargetMode="External"/><Relationship Id="rId7" Type="http://schemas.openxmlformats.org/officeDocument/2006/relationships/hyperlink" Target="https://www.facebook.com/RepKellyBurke/" TargetMode="External"/><Relationship Id="rId71" Type="http://schemas.openxmlformats.org/officeDocument/2006/relationships/hyperlink" Target="https://www.facebook.com/repdanbrady/" TargetMode="External"/><Relationship Id="rId92" Type="http://schemas.openxmlformats.org/officeDocument/2006/relationships/hyperlink" Target="https://www.facebook.com/repannwilliams/" TargetMode="External"/><Relationship Id="rId2" Type="http://schemas.openxmlformats.org/officeDocument/2006/relationships/hyperlink" Target="https://www.facebook.com/greg.harris.750?fref=ts" TargetMode="External"/><Relationship Id="rId16" Type="http://schemas.openxmlformats.org/officeDocument/2006/relationships/hyperlink" Target="https://www.facebook.com/RepEdlyAllen/" TargetMode="External"/><Relationship Id="rId29" Type="http://schemas.openxmlformats.org/officeDocument/2006/relationships/hyperlink" Target="https://www.facebook.com/RepLaPointe/" TargetMode="External"/><Relationship Id="rId11" Type="http://schemas.openxmlformats.org/officeDocument/2006/relationships/hyperlink" Target="https://www.facebook.com/RepConnor/" TargetMode="External"/><Relationship Id="rId24" Type="http://schemas.openxmlformats.org/officeDocument/2006/relationships/hyperlink" Target="https://www.facebook.com/RepHalpin/" TargetMode="External"/><Relationship Id="rId32" Type="http://schemas.openxmlformats.org/officeDocument/2006/relationships/hyperlink" Target="https://www.facebook.com/repjoycemason/" TargetMode="External"/><Relationship Id="rId37" Type="http://schemas.openxmlformats.org/officeDocument/2006/relationships/hyperlink" Target="https://www.facebook.com/repbobmorgan/" TargetMode="External"/><Relationship Id="rId40" Type="http://schemas.openxmlformats.org/officeDocument/2006/relationships/hyperlink" Target="https://www.facebook.com/repdpappas/" TargetMode="External"/><Relationship Id="rId45" Type="http://schemas.openxmlformats.org/officeDocument/2006/relationships/hyperlink" Target="https://www.facebook.com/RepNReitz/" TargetMode="External"/><Relationship Id="rId53" Type="http://schemas.openxmlformats.org/officeDocument/2006/relationships/hyperlink" Target="https://www.facebook.com/RepKatieStuart/?__tn__=%2Cd%2CP-R&amp;eid=ARBkSTMZfIMm7eFKqS2Ucfl9H-x9zpnyJpdJfFMM1mSzpuLgRQqZoKEYmqqU5OubFw6256zMEEI50wnz" TargetMode="External"/><Relationship Id="rId58" Type="http://schemas.openxmlformats.org/officeDocument/2006/relationships/hyperlink" Target="https://www.facebook.com/MarkWalker4IllinoisHouse/" TargetMode="External"/><Relationship Id="rId66" Type="http://schemas.openxmlformats.org/officeDocument/2006/relationships/hyperlink" Target="https://www.facebook.com/StateRepLanceYednock/" TargetMode="External"/><Relationship Id="rId74" Type="http://schemas.openxmlformats.org/officeDocument/2006/relationships/hyperlink" Target="https://www.facebook.com/johnmcabello" TargetMode="External"/><Relationship Id="rId79" Type="http://schemas.openxmlformats.org/officeDocument/2006/relationships/hyperlink" Target="https://www.facebook.com/electfrese" TargetMode="External"/><Relationship Id="rId87" Type="http://schemas.openxmlformats.org/officeDocument/2006/relationships/hyperlink" Target="https://www.facebook.com/staterepmoylan55/" TargetMode="External"/><Relationship Id="rId5" Type="http://schemas.openxmlformats.org/officeDocument/2006/relationships/hyperlink" Target="https://www.facebook.com/repmbristow/" TargetMode="External"/><Relationship Id="rId61" Type="http://schemas.openxmlformats.org/officeDocument/2006/relationships/hyperlink" Target="https://www.facebook.com/DavidAllenWelter/" TargetMode="External"/><Relationship Id="rId82" Type="http://schemas.openxmlformats.org/officeDocument/2006/relationships/hyperlink" Target="https://www.facebook.com/repfranhurley/" TargetMode="External"/><Relationship Id="rId90" Type="http://schemas.openxmlformats.org/officeDocument/2006/relationships/hyperlink" Target="https://www.facebook.com/andre.thapedi.1" TargetMode="External"/><Relationship Id="rId95" Type="http://schemas.openxmlformats.org/officeDocument/2006/relationships/printerSettings" Target="../printerSettings/printerSettings1.bin"/><Relationship Id="rId19" Type="http://schemas.openxmlformats.org/officeDocument/2006/relationships/hyperlink" Target="https://www.facebook.com/EdgarGonzalezJrIL/" TargetMode="External"/><Relationship Id="rId14" Type="http://schemas.openxmlformats.org/officeDocument/2006/relationships/hyperlink" Target="https://www.facebook.com/RepDidech/" TargetMode="External"/><Relationship Id="rId22" Type="http://schemas.openxmlformats.org/officeDocument/2006/relationships/hyperlink" Target="https://www.facebook.com/staterepgreenwood/" TargetMode="External"/><Relationship Id="rId27" Type="http://schemas.openxmlformats.org/officeDocument/2006/relationships/hyperlink" Target="https://www.facebook.com/repymkalish/" TargetMode="External"/><Relationship Id="rId30" Type="http://schemas.openxmlformats.org/officeDocument/2006/relationships/hyperlink" Target="https://www.facebook.com/tmahrep2/" TargetMode="External"/><Relationship Id="rId35" Type="http://schemas.openxmlformats.org/officeDocument/2006/relationships/hyperlink" Target="https://www.facebook.com/StateRepDMM/" TargetMode="External"/><Relationship Id="rId43" Type="http://schemas.openxmlformats.org/officeDocument/2006/relationships/hyperlink" Target="https://www.facebook.com/repdeliaramirez/" TargetMode="External"/><Relationship Id="rId48" Type="http://schemas.openxmlformats.org/officeDocument/2006/relationships/hyperlink" Target="https://www.facebook.com/repjustinslaughter/" TargetMode="External"/><Relationship Id="rId56" Type="http://schemas.openxmlformats.org/officeDocument/2006/relationships/hyperlink" Target="https://www.facebook.com/RepDanUgaste/" TargetMode="External"/><Relationship Id="rId64" Type="http://schemas.openxmlformats.org/officeDocument/2006/relationships/hyperlink" Target="https://www.facebook.com/staterepjawaharialomarwilliams/" TargetMode="External"/><Relationship Id="rId69" Type="http://schemas.openxmlformats.org/officeDocument/2006/relationships/hyperlink" Target="https://www.facebook.com/MarkABatinick/" TargetMode="External"/><Relationship Id="rId77" Type="http://schemas.openxmlformats.org/officeDocument/2006/relationships/hyperlink" Target="https://www.facebook.com/DeLucaForIllinois" TargetMode="External"/><Relationship Id="rId8" Type="http://schemas.openxmlformats.org/officeDocument/2006/relationships/hyperlink" Target="https://www.facebook.com/RepTimButler/" TargetMode="External"/><Relationship Id="rId51" Type="http://schemas.openxmlformats.org/officeDocument/2006/relationships/hyperlink" Target="https://www.facebook.com/repstavamurray/" TargetMode="External"/><Relationship Id="rId72" Type="http://schemas.openxmlformats.org/officeDocument/2006/relationships/hyperlink" Target="https://www.facebook.com/bryantforillinois/" TargetMode="External"/><Relationship Id="rId80" Type="http://schemas.openxmlformats.org/officeDocument/2006/relationships/hyperlink" Target="https://www.facebook.com/StateRepLisaHernandez/" TargetMode="External"/><Relationship Id="rId85" Type="http://schemas.openxmlformats.org/officeDocument/2006/relationships/hyperlink" Target="https://www.facebook.com/RepMcDermed/" TargetMode="External"/><Relationship Id="rId93" Type="http://schemas.openxmlformats.org/officeDocument/2006/relationships/hyperlink" Target="https://www.facebook.com/RepSamYingling/" TargetMode="External"/><Relationship Id="rId3" Type="http://schemas.openxmlformats.org/officeDocument/2006/relationships/hyperlink" Target="https://www.facebook.com/BaileyforIllinois/" TargetMode="External"/><Relationship Id="rId12" Type="http://schemas.openxmlformats.org/officeDocument/2006/relationships/hyperlink" Target="https://www.facebook.com/RepTCH48/" TargetMode="External"/><Relationship Id="rId17" Type="http://schemas.openxmlformats.org/officeDocument/2006/relationships/hyperlink" Target="https://www.facebook.com/MaryFlowersIL/" TargetMode="External"/><Relationship Id="rId25" Type="http://schemas.openxmlformats.org/officeDocument/2006/relationships/hyperlink" Target="https://www.facebook.com/CitizensForHammond/" TargetMode="External"/><Relationship Id="rId33" Type="http://schemas.openxmlformats.org/officeDocument/2006/relationships/hyperlink" Target="https://www.facebook.com/IllinoisHouse47/" TargetMode="External"/><Relationship Id="rId38" Type="http://schemas.openxmlformats.org/officeDocument/2006/relationships/hyperlink" Target="https://www.facebook.com/mikemurphy99th/" TargetMode="External"/><Relationship Id="rId46" Type="http://schemas.openxmlformats.org/officeDocument/2006/relationships/hyperlink" Target="https://www.facebook.com/RepLamontRobinson/" TargetMode="External"/><Relationship Id="rId59" Type="http://schemas.openxmlformats.org/officeDocument/2006/relationships/hyperlink" Target="https://www.facebook.com/StateRepresentativeTomWeber/" TargetMode="External"/><Relationship Id="rId67" Type="http://schemas.openxmlformats.org/officeDocument/2006/relationships/hyperlink" Target="https://www.facebook.com/fordforchicago" TargetMode="External"/><Relationship Id="rId20" Type="http://schemas.openxmlformats.org/officeDocument/2006/relationships/hyperlink" Target="https://www.facebook.com/JehanGordonBooth/" TargetMode="External"/><Relationship Id="rId41" Type="http://schemas.openxmlformats.org/officeDocument/2006/relationships/hyperlink" Target="https://www.facebook.com/RepParkhurst/?__tn__=%2Cd%2CP-R&amp;eid=ARBu4fQkMKTd1UTqe_mi0JUfQJnCF44LCHGHvsqAHwT_HhSroiGi6MAIu4zH0mq7_dsZ5xZIm78gbbi0" TargetMode="External"/><Relationship Id="rId54" Type="http://schemas.openxmlformats.org/officeDocument/2006/relationships/hyperlink" Target="https://www.facebook.com/danswanson74/" TargetMode="External"/><Relationship Id="rId62" Type="http://schemas.openxmlformats.org/officeDocument/2006/relationships/hyperlink" Target="https://www.facebook.com/StateRepWEST/" TargetMode="External"/><Relationship Id="rId70" Type="http://schemas.openxmlformats.org/officeDocument/2006/relationships/hyperlink" Target="https://www.facebook.com/tom4illinois/" TargetMode="External"/><Relationship Id="rId75" Type="http://schemas.openxmlformats.org/officeDocument/2006/relationships/hyperlink" Target="https://www.facebook.com/repcassidy" TargetMode="External"/><Relationship Id="rId83" Type="http://schemas.openxmlformats.org/officeDocument/2006/relationships/hyperlink" Target="https://www.facebook.com/replilly78/" TargetMode="External"/><Relationship Id="rId88" Type="http://schemas.openxmlformats.org/officeDocument/2006/relationships/hyperlink" Target="https://www.facebook.com/RepMussman/" TargetMode="External"/><Relationship Id="rId91" Type="http://schemas.openxmlformats.org/officeDocument/2006/relationships/hyperlink" Target="https://www.facebook.com/arthur.turner.3110" TargetMode="External"/><Relationship Id="rId1" Type="http://schemas.openxmlformats.org/officeDocument/2006/relationships/hyperlink" Target="https://www.facebook.com/repsonyaharper/" TargetMode="External"/><Relationship Id="rId6" Type="http://schemas.openxmlformats.org/officeDocument/2006/relationships/hyperlink" Target="https://www.facebook.com/RepKamBuckner/" TargetMode="External"/><Relationship Id="rId15" Type="http://schemas.openxmlformats.org/officeDocument/2006/relationships/hyperlink" Target="https://www.facebook.com/RepresentativeJimDurkin/" TargetMode="External"/><Relationship Id="rId23" Type="http://schemas.openxmlformats.org/officeDocument/2006/relationships/hyperlink" Target="https://www.facebook.com/bradhalbrook102/" TargetMode="External"/><Relationship Id="rId28" Type="http://schemas.openxmlformats.org/officeDocument/2006/relationships/hyperlink" Target="https://www.facebook.com/repkeicher/" TargetMode="External"/><Relationship Id="rId36" Type="http://schemas.openxmlformats.org/officeDocument/2006/relationships/hyperlink" Target="https://www.facebook.com/ChrisMillerForStateRep/" TargetMode="External"/><Relationship Id="rId49" Type="http://schemas.openxmlformats.org/officeDocument/2006/relationships/hyperlink" Target="https://www.facebook.com/repsmith34/?__tn__=%2Cd%2CP-R&amp;eid=ARCKy6H1lZsKl8W4lkXiP-xeWoYUYpNEtfO2x8CU_UyGMCl8SBjjrxXOI3nlLqw_yHHY14Qlm4_jFe7K" TargetMode="External"/><Relationship Id="rId57" Type="http://schemas.openxmlformats.org/officeDocument/2006/relationships/hyperlink" Target="https://www.facebook.com/StateRepVilla/" TargetMode="External"/><Relationship Id="rId10" Type="http://schemas.openxmlformats.org/officeDocument/2006/relationships/hyperlink" Target="https://www.facebook.com/RepChesney/" TargetMode="External"/><Relationship Id="rId31" Type="http://schemas.openxmlformats.org/officeDocument/2006/relationships/hyperlink" Target="https://www.facebook.com/RepMikeMarron/" TargetMode="External"/><Relationship Id="rId44" Type="http://schemas.openxmlformats.org/officeDocument/2006/relationships/hyperlink" Target="https://www.facebook.com/repdeliaramirez/" TargetMode="External"/><Relationship Id="rId52" Type="http://schemas.openxmlformats.org/officeDocument/2006/relationships/hyperlink" Target="https://www.facebook.com/repstephens/" TargetMode="External"/><Relationship Id="rId60" Type="http://schemas.openxmlformats.org/officeDocument/2006/relationships/hyperlink" Target="https://www.facebook.com/ElectGrantWehrli/" TargetMode="External"/><Relationship Id="rId65" Type="http://schemas.openxmlformats.org/officeDocument/2006/relationships/hyperlink" Target="https://www.facebook.com/repwindhorst/" TargetMode="External"/><Relationship Id="rId73" Type="http://schemas.openxmlformats.org/officeDocument/2006/relationships/hyperlink" Target="https://www.facebook.com/IL40thDistrictJaimeAndrade/" TargetMode="External"/><Relationship Id="rId78" Type="http://schemas.openxmlformats.org/officeDocument/2006/relationships/hyperlink" Target="https://www.facebook.com/teamdemmer" TargetMode="External"/><Relationship Id="rId81" Type="http://schemas.openxmlformats.org/officeDocument/2006/relationships/hyperlink" Target="https://www.facebook.com/RepJayHoffman/" TargetMode="External"/><Relationship Id="rId86" Type="http://schemas.openxmlformats.org/officeDocument/2006/relationships/hyperlink" Target="https://www.facebook.com/Repdavidmcsweeney/" TargetMode="External"/><Relationship Id="rId94" Type="http://schemas.openxmlformats.org/officeDocument/2006/relationships/hyperlink" Target="https://www.facebook.com/skifowit" TargetMode="External"/><Relationship Id="rId4" Type="http://schemas.openxmlformats.org/officeDocument/2006/relationships/hyperlink" Target="https://www.facebook.com/RepAveryBourne/" TargetMode="External"/><Relationship Id="rId9" Type="http://schemas.openxmlformats.org/officeDocument/2006/relationships/hyperlink" Target="https://www.facebook.com/dancaulkinsforillinoi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SenatorFine/" TargetMode="External"/><Relationship Id="rId13" Type="http://schemas.openxmlformats.org/officeDocument/2006/relationships/hyperlink" Target="https://www.facebook.com/senatorellman/" TargetMode="External"/><Relationship Id="rId18" Type="http://schemas.openxmlformats.org/officeDocument/2006/relationships/hyperlink" Target="https://www.facebook.com/senatordavesyverson/" TargetMode="External"/><Relationship Id="rId26" Type="http://schemas.openxmlformats.org/officeDocument/2006/relationships/hyperlink" Target="https://www.facebook.com/senatorbelt/" TargetMode="External"/><Relationship Id="rId3" Type="http://schemas.openxmlformats.org/officeDocument/2006/relationships/hyperlink" Target="https://www.facebook.com/sentony.munoz" TargetMode="External"/><Relationship Id="rId21" Type="http://schemas.openxmlformats.org/officeDocument/2006/relationships/hyperlink" Target="https://www.facebook.com/senatorstewart/" TargetMode="External"/><Relationship Id="rId7" Type="http://schemas.openxmlformats.org/officeDocument/2006/relationships/hyperlink" Target="https://www.facebook.com/senatorram/" TargetMode="External"/><Relationship Id="rId12" Type="http://schemas.openxmlformats.org/officeDocument/2006/relationships/hyperlink" Target="https://www.facebook.com/SenElgieSims17/?__tn__=%2Cd%2CP-R&amp;eid=ARA3ufzVq7bBwKGVQIZme59DwLht-xbUGjD6yb0_NgZjOaxNulz7xsPUQ9FceLu8CODAD8iDER3ysf60" TargetMode="External"/><Relationship Id="rId17" Type="http://schemas.openxmlformats.org/officeDocument/2006/relationships/hyperlink" Target="https://www.facebook.com/senatorwilcox/" TargetMode="External"/><Relationship Id="rId25" Type="http://schemas.openxmlformats.org/officeDocument/2006/relationships/hyperlink" Target="https://www.facebook.com/senatorcrowe/" TargetMode="External"/><Relationship Id="rId2" Type="http://schemas.openxmlformats.org/officeDocument/2006/relationships/hyperlink" Target="https://twitter.com/weaverpeoria" TargetMode="External"/><Relationship Id="rId16" Type="http://schemas.openxmlformats.org/officeDocument/2006/relationships/hyperlink" Target="https://www.facebook.com/SenatorAnnGillespie/" TargetMode="External"/><Relationship Id="rId20" Type="http://schemas.openxmlformats.org/officeDocument/2006/relationships/hyperlink" Target="https://www.facebook.com/senatorjohncurran/" TargetMode="External"/><Relationship Id="rId1" Type="http://schemas.openxmlformats.org/officeDocument/2006/relationships/hyperlink" Target="https://twitter.com/SenatorLaura" TargetMode="External"/><Relationship Id="rId6" Type="http://schemas.openxmlformats.org/officeDocument/2006/relationships/hyperlink" Target="https://www.facebook.com/SenatorSteans/" TargetMode="External"/><Relationship Id="rId11" Type="http://schemas.openxmlformats.org/officeDocument/2006/relationships/hyperlink" Target="https://www.facebook.com/senatorrobertpeters/" TargetMode="External"/><Relationship Id="rId24" Type="http://schemas.openxmlformats.org/officeDocument/2006/relationships/hyperlink" Target="https://www.facebook.com/JasonPlummerUSA/" TargetMode="External"/><Relationship Id="rId5" Type="http://schemas.openxmlformats.org/officeDocument/2006/relationships/hyperlink" Target="https://www.facebook.com/SenatorSara6/" TargetMode="External"/><Relationship Id="rId15" Type="http://schemas.openxmlformats.org/officeDocument/2006/relationships/hyperlink" Target="https://www.facebook.com/senatorsuzy/" TargetMode="External"/><Relationship Id="rId23" Type="http://schemas.openxmlformats.org/officeDocument/2006/relationships/hyperlink" Target="https://www.facebook.com/SenatorMcClure/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s://www.facebook.com/SenCelina/" TargetMode="External"/><Relationship Id="rId19" Type="http://schemas.openxmlformats.org/officeDocument/2006/relationships/hyperlink" Target="https://www.facebook.com/senPatrickjoyce40/" TargetMode="External"/><Relationship Id="rId4" Type="http://schemas.openxmlformats.org/officeDocument/2006/relationships/hyperlink" Target="https://www.facebook.com/SenatorVanPelt/" TargetMode="External"/><Relationship Id="rId9" Type="http://schemas.openxmlformats.org/officeDocument/2006/relationships/hyperlink" Target="https://www.facebook.com/RobertMartwick/" TargetMode="External"/><Relationship Id="rId14" Type="http://schemas.openxmlformats.org/officeDocument/2006/relationships/hyperlink" Target="https://www.facebook.com/senatorcastro/" TargetMode="External"/><Relationship Id="rId22" Type="http://schemas.openxmlformats.org/officeDocument/2006/relationships/hyperlink" Target="https://www.facebook.com/SenatorJilTracy/" TargetMode="External"/><Relationship Id="rId27" Type="http://schemas.openxmlformats.org/officeDocument/2006/relationships/hyperlink" Target="https://www.facebook.com/senatorschimpf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HouseDemsIL/" TargetMode="External"/><Relationship Id="rId3" Type="http://schemas.openxmlformats.org/officeDocument/2006/relationships/hyperlink" Target="https://www.facebook.com/susanamendoza10/" TargetMode="External"/><Relationship Id="rId7" Type="http://schemas.openxmlformats.org/officeDocument/2006/relationships/hyperlink" Target="https://www.facebook.com/ILSenateGOP/" TargetMode="External"/><Relationship Id="rId2" Type="http://schemas.openxmlformats.org/officeDocument/2006/relationships/hyperlink" Target="https://www.facebook.com/ltgovstratton/" TargetMode="External"/><Relationship Id="rId1" Type="http://schemas.openxmlformats.org/officeDocument/2006/relationships/hyperlink" Target="https://www.facebook.com/GovPritzker/" TargetMode="External"/><Relationship Id="rId6" Type="http://schemas.openxmlformats.org/officeDocument/2006/relationships/hyperlink" Target="https://www.facebook.com/ILHouseGOP/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www.facebook.com/TreasurerMichaelFrerichs/" TargetMode="External"/><Relationship Id="rId10" Type="http://schemas.openxmlformats.org/officeDocument/2006/relationships/hyperlink" Target="https://twitter.com/HouseDemsIL" TargetMode="External"/><Relationship Id="rId4" Type="http://schemas.openxmlformats.org/officeDocument/2006/relationships/hyperlink" Target="https://www.facebook.com/kwame.raoul.illinois/" TargetMode="External"/><Relationship Id="rId9" Type="http://schemas.openxmlformats.org/officeDocument/2006/relationships/hyperlink" Target="https://www.facebook.com/IllinoisSenateDemocraticCauc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998"/>
  <sheetViews>
    <sheetView tabSelected="1" workbookViewId="0">
      <pane ySplit="1" topLeftCell="A2" activePane="bottomLeft" state="frozen"/>
      <selection pane="bottomLeft" activeCell="D4" sqref="D4"/>
    </sheetView>
  </sheetViews>
  <sheetFormatPr defaultColWidth="14.42578125" defaultRowHeight="15.75" customHeight="1" x14ac:dyDescent="0.2"/>
  <cols>
    <col min="1" max="1" width="19.7109375" customWidth="1"/>
    <col min="2" max="2" width="13.140625" customWidth="1"/>
    <col min="3" max="3" width="52.7109375" customWidth="1"/>
    <col min="4" max="4" width="31.28515625" bestFit="1" customWidth="1"/>
    <col min="5" max="5" width="21" bestFit="1" customWidth="1"/>
    <col min="6" max="6" width="15" customWidth="1"/>
    <col min="7" max="7" width="15.85546875" customWidth="1"/>
  </cols>
  <sheetData>
    <row r="1" spans="1:28" ht="12.75" x14ac:dyDescent="0.2">
      <c r="A1" s="1" t="s">
        <v>0</v>
      </c>
      <c r="B1" s="1" t="s">
        <v>1</v>
      </c>
      <c r="C1" s="2" t="s">
        <v>5</v>
      </c>
      <c r="D1" s="3" t="s">
        <v>2</v>
      </c>
      <c r="E1" s="3" t="s">
        <v>588</v>
      </c>
      <c r="F1" s="3" t="s">
        <v>3</v>
      </c>
      <c r="G1" s="3" t="s">
        <v>4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2.75" x14ac:dyDescent="0.2">
      <c r="A2" s="6" t="s">
        <v>7</v>
      </c>
      <c r="B2" s="10" t="s">
        <v>8</v>
      </c>
      <c r="C2" s="50" t="s">
        <v>769</v>
      </c>
      <c r="D2" s="6" t="s">
        <v>442</v>
      </c>
      <c r="E2" s="49" t="s">
        <v>589</v>
      </c>
      <c r="F2" s="11">
        <v>103</v>
      </c>
      <c r="G2" s="11" t="s">
        <v>6</v>
      </c>
    </row>
    <row r="3" spans="1:28" ht="12.75" x14ac:dyDescent="0.2">
      <c r="A3" s="6" t="s">
        <v>12</v>
      </c>
      <c r="B3" s="10" t="s">
        <v>13</v>
      </c>
      <c r="C3" s="51" t="s">
        <v>774</v>
      </c>
      <c r="D3" s="6" t="s">
        <v>443</v>
      </c>
      <c r="E3" s="49" t="s">
        <v>590</v>
      </c>
      <c r="F3" s="11">
        <v>40</v>
      </c>
      <c r="G3" s="11" t="s">
        <v>6</v>
      </c>
    </row>
    <row r="4" spans="1:28" ht="12.75" x14ac:dyDescent="0.2">
      <c r="A4" s="6" t="s">
        <v>218</v>
      </c>
      <c r="B4" s="10" t="s">
        <v>219</v>
      </c>
      <c r="C4" s="51" t="s">
        <v>525</v>
      </c>
      <c r="D4" s="6"/>
      <c r="E4" s="49" t="s">
        <v>591</v>
      </c>
      <c r="F4" s="11">
        <v>109</v>
      </c>
      <c r="G4" s="11" t="s">
        <v>11</v>
      </c>
    </row>
    <row r="5" spans="1:28" ht="12.75" x14ac:dyDescent="0.2">
      <c r="A5" s="6" t="s">
        <v>16</v>
      </c>
      <c r="B5" s="10" t="s">
        <v>17</v>
      </c>
      <c r="C5" s="51" t="s">
        <v>770</v>
      </c>
      <c r="D5" s="6"/>
      <c r="E5" s="49" t="s">
        <v>592</v>
      </c>
      <c r="F5" s="11">
        <v>97</v>
      </c>
      <c r="G5" s="11" t="s">
        <v>11</v>
      </c>
    </row>
    <row r="6" spans="1:28" ht="12.75" x14ac:dyDescent="0.2">
      <c r="A6" s="6" t="s">
        <v>27</v>
      </c>
      <c r="B6" s="10" t="s">
        <v>28</v>
      </c>
      <c r="C6" s="51" t="s">
        <v>771</v>
      </c>
      <c r="D6" s="6" t="s">
        <v>445</v>
      </c>
      <c r="E6" s="49" t="s">
        <v>593</v>
      </c>
      <c r="F6" s="11">
        <v>106</v>
      </c>
      <c r="G6" s="11" t="s">
        <v>11</v>
      </c>
    </row>
    <row r="7" spans="1:28" ht="12.75" x14ac:dyDescent="0.2">
      <c r="A7" s="6" t="s">
        <v>32</v>
      </c>
      <c r="B7" s="10" t="s">
        <v>33</v>
      </c>
      <c r="C7" s="51" t="s">
        <v>526</v>
      </c>
      <c r="D7" s="6" t="s">
        <v>446</v>
      </c>
      <c r="E7" s="49" t="s">
        <v>594</v>
      </c>
      <c r="F7" s="11">
        <v>95</v>
      </c>
      <c r="G7" s="11" t="s">
        <v>11</v>
      </c>
    </row>
    <row r="8" spans="1:28" ht="12.75" x14ac:dyDescent="0.2">
      <c r="A8" s="6" t="s">
        <v>34</v>
      </c>
      <c r="B8" s="10" t="s">
        <v>35</v>
      </c>
      <c r="C8" s="51" t="s">
        <v>772</v>
      </c>
      <c r="D8" s="6" t="s">
        <v>447</v>
      </c>
      <c r="E8" s="49" t="s">
        <v>595</v>
      </c>
      <c r="F8" s="11">
        <v>105</v>
      </c>
      <c r="G8" s="11" t="s">
        <v>11</v>
      </c>
    </row>
    <row r="9" spans="1:28" ht="12.75" x14ac:dyDescent="0.2">
      <c r="A9" s="6" t="s">
        <v>220</v>
      </c>
      <c r="B9" s="10" t="s">
        <v>221</v>
      </c>
      <c r="C9" s="51" t="s">
        <v>527</v>
      </c>
      <c r="D9" s="6" t="s">
        <v>444</v>
      </c>
      <c r="E9" s="49" t="s">
        <v>596</v>
      </c>
      <c r="F9" s="11">
        <v>111</v>
      </c>
      <c r="G9" s="11" t="s">
        <v>6</v>
      </c>
    </row>
    <row r="10" spans="1:28" ht="12.75" x14ac:dyDescent="0.2">
      <c r="A10" s="6" t="s">
        <v>38</v>
      </c>
      <c r="B10" s="10" t="s">
        <v>39</v>
      </c>
      <c r="C10" s="51" t="s">
        <v>773</v>
      </c>
      <c r="D10" s="6" t="s">
        <v>448</v>
      </c>
      <c r="E10" s="49" t="s">
        <v>597</v>
      </c>
      <c r="F10" s="11">
        <v>115</v>
      </c>
      <c r="G10" s="11" t="s">
        <v>11</v>
      </c>
    </row>
    <row r="11" spans="1:28" ht="12.75" x14ac:dyDescent="0.2">
      <c r="A11" s="6" t="s">
        <v>222</v>
      </c>
      <c r="B11" s="10" t="s">
        <v>223</v>
      </c>
      <c r="C11" s="51" t="s">
        <v>528</v>
      </c>
      <c r="D11" s="6" t="s">
        <v>449</v>
      </c>
      <c r="E11" s="49" t="s">
        <v>598</v>
      </c>
      <c r="F11" s="11">
        <v>26</v>
      </c>
      <c r="G11" s="11" t="s">
        <v>6</v>
      </c>
    </row>
    <row r="12" spans="1:28" ht="12.75" x14ac:dyDescent="0.2">
      <c r="A12" s="6" t="s">
        <v>41</v>
      </c>
      <c r="B12" s="10" t="s">
        <v>42</v>
      </c>
      <c r="C12" s="51" t="s">
        <v>529</v>
      </c>
      <c r="D12" s="6"/>
      <c r="E12" s="49" t="s">
        <v>599</v>
      </c>
      <c r="F12" s="11">
        <v>36</v>
      </c>
      <c r="G12" s="11" t="s">
        <v>6</v>
      </c>
    </row>
    <row r="13" spans="1:28" ht="12.75" x14ac:dyDescent="0.2">
      <c r="A13" s="6" t="s">
        <v>43</v>
      </c>
      <c r="B13" s="10" t="s">
        <v>44</v>
      </c>
      <c r="C13" s="51" t="s">
        <v>530</v>
      </c>
      <c r="D13" s="6" t="s">
        <v>450</v>
      </c>
      <c r="E13" s="49" t="s">
        <v>600</v>
      </c>
      <c r="F13" s="11">
        <v>87</v>
      </c>
      <c r="G13" s="11" t="s">
        <v>11</v>
      </c>
    </row>
    <row r="14" spans="1:28" ht="12.75" x14ac:dyDescent="0.2">
      <c r="A14" s="6" t="s">
        <v>45</v>
      </c>
      <c r="B14" s="10" t="s">
        <v>46</v>
      </c>
      <c r="C14" s="51" t="s">
        <v>775</v>
      </c>
      <c r="D14" s="6" t="s">
        <v>451</v>
      </c>
      <c r="E14" s="49" t="s">
        <v>601</v>
      </c>
      <c r="F14" s="11">
        <v>68</v>
      </c>
      <c r="G14" s="11" t="s">
        <v>11</v>
      </c>
    </row>
    <row r="15" spans="1:28" ht="12.75" x14ac:dyDescent="0.2">
      <c r="A15" s="6" t="s">
        <v>224</v>
      </c>
      <c r="B15" s="10" t="s">
        <v>225</v>
      </c>
      <c r="C15" s="52"/>
      <c r="D15" s="6" t="s">
        <v>452</v>
      </c>
      <c r="E15" s="49" t="s">
        <v>602</v>
      </c>
      <c r="F15" s="11">
        <v>57</v>
      </c>
      <c r="G15" s="11" t="s">
        <v>6</v>
      </c>
    </row>
    <row r="16" spans="1:28" ht="12.75" x14ac:dyDescent="0.2">
      <c r="A16" s="6" t="s">
        <v>47</v>
      </c>
      <c r="B16" s="10" t="s">
        <v>48</v>
      </c>
      <c r="C16" s="51" t="s">
        <v>776</v>
      </c>
      <c r="D16" s="6" t="s">
        <v>453</v>
      </c>
      <c r="E16" s="49" t="s">
        <v>603</v>
      </c>
      <c r="F16" s="11">
        <v>14</v>
      </c>
      <c r="G16" s="11" t="s">
        <v>6</v>
      </c>
    </row>
    <row r="17" spans="1:7" ht="12.75" x14ac:dyDescent="0.2">
      <c r="A17" s="6" t="s">
        <v>226</v>
      </c>
      <c r="B17" s="10" t="s">
        <v>35</v>
      </c>
      <c r="C17" s="51" t="s">
        <v>531</v>
      </c>
      <c r="D17" s="6" t="s">
        <v>454</v>
      </c>
      <c r="E17" s="49" t="s">
        <v>604</v>
      </c>
      <c r="F17" s="11">
        <v>101</v>
      </c>
      <c r="G17" s="11" t="s">
        <v>11</v>
      </c>
    </row>
    <row r="18" spans="1:7" ht="12.75" x14ac:dyDescent="0.2">
      <c r="A18" s="6" t="s">
        <v>227</v>
      </c>
      <c r="B18" s="10" t="s">
        <v>228</v>
      </c>
      <c r="C18" s="51" t="s">
        <v>532</v>
      </c>
      <c r="D18" s="6" t="s">
        <v>455</v>
      </c>
      <c r="E18" s="49" t="s">
        <v>605</v>
      </c>
      <c r="F18" s="11">
        <v>89</v>
      </c>
      <c r="G18" s="11" t="s">
        <v>11</v>
      </c>
    </row>
    <row r="19" spans="1:7" ht="12.75" x14ac:dyDescent="0.2">
      <c r="A19" s="6" t="s">
        <v>229</v>
      </c>
      <c r="B19" s="10" t="s">
        <v>31</v>
      </c>
      <c r="C19" s="51" t="s">
        <v>533</v>
      </c>
      <c r="D19" s="6" t="s">
        <v>456</v>
      </c>
      <c r="E19" s="49" t="s">
        <v>606</v>
      </c>
      <c r="F19" s="11">
        <v>85</v>
      </c>
      <c r="G19" s="11" t="s">
        <v>6</v>
      </c>
    </row>
    <row r="20" spans="1:7" ht="12.75" x14ac:dyDescent="0.2">
      <c r="A20" s="6" t="s">
        <v>50</v>
      </c>
      <c r="B20" s="10" t="s">
        <v>51</v>
      </c>
      <c r="C20" s="51" t="s">
        <v>777</v>
      </c>
      <c r="D20" s="6" t="s">
        <v>457</v>
      </c>
      <c r="E20" s="49" t="s">
        <v>607</v>
      </c>
      <c r="F20" s="11">
        <v>46</v>
      </c>
      <c r="G20" s="11" t="s">
        <v>6</v>
      </c>
    </row>
    <row r="21" spans="1:7" ht="12.75" x14ac:dyDescent="0.2">
      <c r="A21" s="6" t="s">
        <v>230</v>
      </c>
      <c r="B21" s="10" t="s">
        <v>231</v>
      </c>
      <c r="C21" s="51" t="s">
        <v>534</v>
      </c>
      <c r="D21" s="6" t="s">
        <v>458</v>
      </c>
      <c r="E21" s="49" t="s">
        <v>608</v>
      </c>
      <c r="F21" s="11">
        <v>48</v>
      </c>
      <c r="G21" s="11" t="s">
        <v>6</v>
      </c>
    </row>
    <row r="22" spans="1:7" ht="12.75" x14ac:dyDescent="0.2">
      <c r="A22" s="6" t="s">
        <v>56</v>
      </c>
      <c r="B22" s="10" t="s">
        <v>57</v>
      </c>
      <c r="C22" s="52" t="str">
        <f>HYPERLINK("https://www.facebook.com/StateRepCrespo","State Representative Fred Crespo")</f>
        <v>State Representative Fred Crespo</v>
      </c>
      <c r="D22" s="6" t="s">
        <v>459</v>
      </c>
      <c r="E22" s="49" t="s">
        <v>609</v>
      </c>
      <c r="F22" s="11">
        <v>44</v>
      </c>
      <c r="G22" s="11" t="s">
        <v>6</v>
      </c>
    </row>
    <row r="23" spans="1:7" ht="12.75" x14ac:dyDescent="0.2">
      <c r="A23" s="6" t="s">
        <v>61</v>
      </c>
      <c r="B23" s="10" t="s">
        <v>31</v>
      </c>
      <c r="C23" s="52" t="str">
        <f>HYPERLINK("https://www.facebook.com/repdamico","State Rep John C. D'Amico")</f>
        <v>State Rep John C. D'Amico</v>
      </c>
      <c r="D23" s="6"/>
      <c r="E23" s="49" t="s">
        <v>610</v>
      </c>
      <c r="F23" s="11">
        <v>15</v>
      </c>
      <c r="G23" s="11" t="s">
        <v>6</v>
      </c>
    </row>
    <row r="24" spans="1:7" ht="12.75" x14ac:dyDescent="0.2">
      <c r="A24" s="6" t="s">
        <v>64</v>
      </c>
      <c r="B24" s="10" t="s">
        <v>65</v>
      </c>
      <c r="C24" s="52" t="str">
        <f>HYPERLINK("https://www.facebook.com/StateRepCDDavidsmeyer","State Rep CD Davidsmeyer")</f>
        <v>State Rep CD Davidsmeyer</v>
      </c>
      <c r="D24" s="6" t="s">
        <v>460</v>
      </c>
      <c r="E24" s="49" t="s">
        <v>611</v>
      </c>
      <c r="F24" s="11">
        <v>100</v>
      </c>
      <c r="G24" s="11" t="s">
        <v>11</v>
      </c>
    </row>
    <row r="25" spans="1:7" ht="12.75" x14ac:dyDescent="0.2">
      <c r="A25" s="6" t="s">
        <v>68</v>
      </c>
      <c r="B25" s="10" t="s">
        <v>69</v>
      </c>
      <c r="C25" s="53"/>
      <c r="D25" s="6"/>
      <c r="E25" s="49" t="s">
        <v>612</v>
      </c>
      <c r="F25" s="11">
        <v>30</v>
      </c>
      <c r="G25" s="11" t="s">
        <v>6</v>
      </c>
    </row>
    <row r="26" spans="1:7" ht="12.75" x14ac:dyDescent="0.2">
      <c r="A26" s="6" t="s">
        <v>232</v>
      </c>
      <c r="B26" s="10" t="s">
        <v>233</v>
      </c>
      <c r="C26" s="51" t="s">
        <v>535</v>
      </c>
      <c r="D26" s="6"/>
      <c r="E26" s="49" t="s">
        <v>613</v>
      </c>
      <c r="F26" s="11">
        <v>3</v>
      </c>
      <c r="G26" s="11" t="s">
        <v>6</v>
      </c>
    </row>
    <row r="27" spans="1:7" ht="12.75" x14ac:dyDescent="0.2">
      <c r="A27" s="6" t="s">
        <v>70</v>
      </c>
      <c r="B27" s="10" t="s">
        <v>71</v>
      </c>
      <c r="C27" s="51" t="s">
        <v>778</v>
      </c>
      <c r="D27" s="6" t="s">
        <v>461</v>
      </c>
      <c r="E27" s="49" t="s">
        <v>614</v>
      </c>
      <c r="F27" s="11">
        <v>80</v>
      </c>
      <c r="G27" s="11" t="s">
        <v>6</v>
      </c>
    </row>
    <row r="28" spans="1:7" ht="12.75" x14ac:dyDescent="0.2">
      <c r="A28" s="6" t="s">
        <v>74</v>
      </c>
      <c r="B28" s="10" t="s">
        <v>75</v>
      </c>
      <c r="C28" s="51" t="s">
        <v>779</v>
      </c>
      <c r="D28" s="6" t="s">
        <v>524</v>
      </c>
      <c r="E28" s="49" t="s">
        <v>615</v>
      </c>
      <c r="F28" s="11">
        <v>90</v>
      </c>
      <c r="G28" s="11" t="s">
        <v>11</v>
      </c>
    </row>
    <row r="29" spans="1:7" ht="12.75" x14ac:dyDescent="0.2">
      <c r="A29" s="6" t="s">
        <v>234</v>
      </c>
      <c r="B29" s="10" t="s">
        <v>40</v>
      </c>
      <c r="C29" s="51" t="s">
        <v>536</v>
      </c>
      <c r="D29" s="6" t="s">
        <v>462</v>
      </c>
      <c r="E29" s="49" t="s">
        <v>616</v>
      </c>
      <c r="F29" s="11">
        <v>59</v>
      </c>
      <c r="G29" s="11" t="s">
        <v>6</v>
      </c>
    </row>
    <row r="30" spans="1:7" ht="12.75" x14ac:dyDescent="0.2">
      <c r="A30" s="6" t="s">
        <v>80</v>
      </c>
      <c r="B30" s="10" t="s">
        <v>81</v>
      </c>
      <c r="C30" s="51" t="s">
        <v>537</v>
      </c>
      <c r="D30" s="6" t="s">
        <v>463</v>
      </c>
      <c r="E30" s="49" t="s">
        <v>617</v>
      </c>
      <c r="F30" s="11">
        <v>82</v>
      </c>
      <c r="G30" s="11" t="s">
        <v>11</v>
      </c>
    </row>
    <row r="31" spans="1:7" ht="12.75" x14ac:dyDescent="0.2">
      <c r="A31" s="6" t="s">
        <v>235</v>
      </c>
      <c r="B31" s="10" t="s">
        <v>236</v>
      </c>
      <c r="C31" s="51" t="s">
        <v>538</v>
      </c>
      <c r="D31" s="6" t="s">
        <v>464</v>
      </c>
      <c r="E31" s="49" t="s">
        <v>618</v>
      </c>
      <c r="F31" s="11">
        <v>51</v>
      </c>
      <c r="G31" s="11" t="s">
        <v>6</v>
      </c>
    </row>
    <row r="32" spans="1:7" ht="12.75" x14ac:dyDescent="0.2">
      <c r="A32" s="6" t="s">
        <v>82</v>
      </c>
      <c r="B32" s="10" t="s">
        <v>83</v>
      </c>
      <c r="C32" s="52" t="str">
        <f>HYPERLINK("https://www.facebook.com/pages/State-Representative-Marcus-C-Evans-Jr/426150724164979","State Representative Marcus C. Evans, Jr.")</f>
        <v>State Representative Marcus C. Evans, Jr.</v>
      </c>
      <c r="D32" s="6" t="s">
        <v>465</v>
      </c>
      <c r="E32" s="49" t="s">
        <v>619</v>
      </c>
      <c r="F32" s="11">
        <v>33</v>
      </c>
      <c r="G32" s="11" t="s">
        <v>6</v>
      </c>
    </row>
    <row r="33" spans="1:28" ht="12.75" x14ac:dyDescent="0.2">
      <c r="A33" s="6" t="s">
        <v>90</v>
      </c>
      <c r="B33" s="10" t="s">
        <v>91</v>
      </c>
      <c r="C33" s="51" t="s">
        <v>539</v>
      </c>
      <c r="D33" s="6" t="s">
        <v>466</v>
      </c>
      <c r="E33" s="49" t="s">
        <v>620</v>
      </c>
      <c r="F33" s="11">
        <v>31</v>
      </c>
      <c r="G33" s="11" t="s">
        <v>6</v>
      </c>
    </row>
    <row r="34" spans="1:28" ht="12.75" x14ac:dyDescent="0.2">
      <c r="A34" s="10" t="s">
        <v>92</v>
      </c>
      <c r="B34" s="10" t="s">
        <v>93</v>
      </c>
      <c r="C34" s="51" t="s">
        <v>768</v>
      </c>
      <c r="D34" s="10" t="s">
        <v>467</v>
      </c>
      <c r="E34" s="49" t="s">
        <v>621</v>
      </c>
      <c r="F34" s="11">
        <v>8</v>
      </c>
      <c r="G34" s="11" t="s">
        <v>6</v>
      </c>
    </row>
    <row r="35" spans="1:28" ht="12.75" x14ac:dyDescent="0.2">
      <c r="A35" s="6" t="s">
        <v>96</v>
      </c>
      <c r="B35" s="10" t="s">
        <v>97</v>
      </c>
      <c r="C35" s="51" t="s">
        <v>780</v>
      </c>
      <c r="D35" s="6" t="s">
        <v>468</v>
      </c>
      <c r="E35" s="49" t="s">
        <v>622</v>
      </c>
      <c r="F35" s="11">
        <v>94</v>
      </c>
      <c r="G35" s="11" t="s">
        <v>11</v>
      </c>
    </row>
    <row r="36" spans="1:28" ht="12.75" x14ac:dyDescent="0.2">
      <c r="A36" s="6" t="s">
        <v>99</v>
      </c>
      <c r="B36" s="10" t="s">
        <v>100</v>
      </c>
      <c r="C36" s="52" t="str">
        <f>HYPERLINK("https://www.facebook.com/pages/State-Representative-Robyn-Gabel/162009533827495?pnref=story","State Representative Robyn Gabel")</f>
        <v>State Representative Robyn Gabel</v>
      </c>
      <c r="D36" s="6" t="s">
        <v>469</v>
      </c>
      <c r="E36" s="49" t="s">
        <v>623</v>
      </c>
      <c r="F36" s="11">
        <v>18</v>
      </c>
      <c r="G36" s="11" t="s">
        <v>6</v>
      </c>
    </row>
    <row r="37" spans="1:28" ht="12.75" x14ac:dyDescent="0.2">
      <c r="A37" s="6" t="s">
        <v>237</v>
      </c>
      <c r="B37" s="10" t="s">
        <v>164</v>
      </c>
      <c r="C37" s="51" t="s">
        <v>540</v>
      </c>
      <c r="D37" s="6"/>
      <c r="E37" s="49" t="s">
        <v>624</v>
      </c>
      <c r="F37" s="11">
        <v>17</v>
      </c>
      <c r="G37" s="11" t="s">
        <v>6</v>
      </c>
    </row>
    <row r="38" spans="1:28" ht="12.75" x14ac:dyDescent="0.2">
      <c r="A38" s="6" t="s">
        <v>238</v>
      </c>
      <c r="B38" s="10" t="s">
        <v>239</v>
      </c>
      <c r="C38" s="51" t="s">
        <v>541</v>
      </c>
      <c r="D38" s="6"/>
      <c r="E38" s="6"/>
      <c r="F38" s="11">
        <v>21</v>
      </c>
      <c r="G38" s="11" t="s">
        <v>6</v>
      </c>
    </row>
    <row r="39" spans="1:28" ht="12.75" x14ac:dyDescent="0.2">
      <c r="A39" s="6" t="s">
        <v>102</v>
      </c>
      <c r="B39" s="10" t="s">
        <v>103</v>
      </c>
      <c r="C39" s="51" t="s">
        <v>542</v>
      </c>
      <c r="D39" s="6" t="s">
        <v>470</v>
      </c>
      <c r="E39" s="49" t="s">
        <v>625</v>
      </c>
      <c r="F39" s="11">
        <v>92</v>
      </c>
      <c r="G39" s="11" t="s">
        <v>6</v>
      </c>
    </row>
    <row r="40" spans="1:28" ht="12.75" x14ac:dyDescent="0.2">
      <c r="A40" s="6" t="s">
        <v>207</v>
      </c>
      <c r="B40" s="10" t="s">
        <v>240</v>
      </c>
      <c r="C40" s="51" t="s">
        <v>543</v>
      </c>
      <c r="D40" s="6"/>
      <c r="E40" s="49" t="s">
        <v>626</v>
      </c>
      <c r="F40" s="11">
        <v>42</v>
      </c>
      <c r="G40" s="11" t="s">
        <v>11</v>
      </c>
    </row>
    <row r="41" spans="1:28" ht="12.75" x14ac:dyDescent="0.2">
      <c r="A41" s="6" t="s">
        <v>241</v>
      </c>
      <c r="B41" s="10" t="s">
        <v>104</v>
      </c>
      <c r="C41" s="51" t="s">
        <v>544</v>
      </c>
      <c r="D41" s="6"/>
      <c r="E41" s="49" t="s">
        <v>627</v>
      </c>
      <c r="F41" s="11">
        <v>114</v>
      </c>
      <c r="G41" s="11" t="s">
        <v>6</v>
      </c>
    </row>
    <row r="42" spans="1:28" ht="12.75" x14ac:dyDescent="0.2">
      <c r="A42" s="6" t="s">
        <v>105</v>
      </c>
      <c r="B42" s="10" t="s">
        <v>106</v>
      </c>
      <c r="C42" s="52" t="str">
        <f>HYPERLINK("https://www.facebook.com/WillGuzzardi?fref=ts","Will Guzzardi")</f>
        <v>Will Guzzardi</v>
      </c>
      <c r="D42" s="6" t="s">
        <v>471</v>
      </c>
      <c r="E42" s="49" t="s">
        <v>628</v>
      </c>
      <c r="F42" s="11">
        <v>39</v>
      </c>
      <c r="G42" s="11" t="s">
        <v>6</v>
      </c>
    </row>
    <row r="43" spans="1:28" ht="12.75" x14ac:dyDescent="0.2">
      <c r="A43" s="6" t="s">
        <v>242</v>
      </c>
      <c r="B43" s="10" t="s">
        <v>243</v>
      </c>
      <c r="C43" s="51" t="s">
        <v>545</v>
      </c>
      <c r="D43" s="6" t="s">
        <v>474</v>
      </c>
      <c r="E43" s="49" t="s">
        <v>629</v>
      </c>
      <c r="F43" s="11">
        <v>102</v>
      </c>
      <c r="G43" s="11" t="s">
        <v>11</v>
      </c>
    </row>
    <row r="44" spans="1:28" ht="12.75" x14ac:dyDescent="0.2">
      <c r="A44" s="7" t="s">
        <v>107</v>
      </c>
      <c r="B44" s="7" t="s">
        <v>84</v>
      </c>
      <c r="C44" s="51" t="s">
        <v>546</v>
      </c>
      <c r="D44" s="30" t="s">
        <v>472</v>
      </c>
      <c r="E44" s="49" t="s">
        <v>630</v>
      </c>
      <c r="F44" s="8"/>
      <c r="G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2.75" x14ac:dyDescent="0.2">
      <c r="A45" s="6" t="s">
        <v>108</v>
      </c>
      <c r="B45" s="10" t="s">
        <v>109</v>
      </c>
      <c r="C45" s="51" t="s">
        <v>547</v>
      </c>
      <c r="D45" s="6"/>
      <c r="E45" s="49" t="s">
        <v>631</v>
      </c>
      <c r="F45" s="11">
        <v>93</v>
      </c>
      <c r="G45" s="11" t="s">
        <v>11</v>
      </c>
    </row>
    <row r="46" spans="1:28" ht="12.75" x14ac:dyDescent="0.2">
      <c r="A46" s="7" t="s">
        <v>110</v>
      </c>
      <c r="B46" s="7" t="s">
        <v>111</v>
      </c>
      <c r="C46" s="54" t="s">
        <v>112</v>
      </c>
      <c r="D46" s="7" t="s">
        <v>476</v>
      </c>
      <c r="E46" s="49" t="s">
        <v>632</v>
      </c>
      <c r="F46" s="8">
        <v>6</v>
      </c>
      <c r="G46" s="8" t="s">
        <v>6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2.75" x14ac:dyDescent="0.2">
      <c r="A47" s="6" t="s">
        <v>115</v>
      </c>
      <c r="B47" s="10" t="s">
        <v>116</v>
      </c>
      <c r="C47" s="52" t="s">
        <v>20</v>
      </c>
      <c r="D47" s="6" t="s">
        <v>475</v>
      </c>
      <c r="E47" s="49" t="s">
        <v>633</v>
      </c>
      <c r="F47" s="11">
        <v>13</v>
      </c>
      <c r="G47" s="11" t="s">
        <v>11</v>
      </c>
    </row>
    <row r="48" spans="1:28" ht="12.75" x14ac:dyDescent="0.2">
      <c r="A48" s="6" t="s">
        <v>124</v>
      </c>
      <c r="B48" s="10" t="s">
        <v>60</v>
      </c>
      <c r="C48" s="51" t="s">
        <v>548</v>
      </c>
      <c r="D48" s="6"/>
      <c r="E48" s="49" t="s">
        <v>634</v>
      </c>
      <c r="F48" s="11">
        <v>83</v>
      </c>
      <c r="G48" s="11" t="s">
        <v>6</v>
      </c>
    </row>
    <row r="49" spans="1:7" ht="12.75" x14ac:dyDescent="0.2">
      <c r="A49" s="6" t="s">
        <v>124</v>
      </c>
      <c r="B49" s="10" t="s">
        <v>125</v>
      </c>
      <c r="C49" s="51" t="s">
        <v>781</v>
      </c>
      <c r="D49" s="6"/>
      <c r="E49" s="49" t="s">
        <v>635</v>
      </c>
      <c r="F49" s="11">
        <v>24</v>
      </c>
      <c r="G49" s="11" t="s">
        <v>6</v>
      </c>
    </row>
    <row r="50" spans="1:7" ht="12.75" x14ac:dyDescent="0.2">
      <c r="A50" s="6" t="s">
        <v>130</v>
      </c>
      <c r="B50" s="10" t="s">
        <v>131</v>
      </c>
      <c r="C50" s="51" t="s">
        <v>782</v>
      </c>
      <c r="D50" s="6"/>
      <c r="E50" s="49" t="s">
        <v>636</v>
      </c>
      <c r="F50" s="11">
        <v>113</v>
      </c>
      <c r="G50" s="11" t="s">
        <v>6</v>
      </c>
    </row>
    <row r="51" spans="1:7" ht="12.75" x14ac:dyDescent="0.2">
      <c r="A51" s="6" t="s">
        <v>136</v>
      </c>
      <c r="B51" s="10" t="s">
        <v>137</v>
      </c>
      <c r="C51" s="51" t="s">
        <v>783</v>
      </c>
      <c r="D51" s="6" t="s">
        <v>477</v>
      </c>
      <c r="E51" s="49" t="s">
        <v>637</v>
      </c>
      <c r="F51" s="11">
        <v>35</v>
      </c>
      <c r="G51" s="11" t="s">
        <v>6</v>
      </c>
    </row>
    <row r="52" spans="1:7" ht="12.75" x14ac:dyDescent="0.2">
      <c r="A52" s="6" t="s">
        <v>142</v>
      </c>
      <c r="B52" s="10" t="s">
        <v>143</v>
      </c>
      <c r="C52" s="52" t="str">
        <f>HYPERLINK("https://www.facebook.com/pages/Citizens-for-Thaddeus-Jones/142879645746138","Citizens for Thaddeus Jones")</f>
        <v>Citizens for Thaddeus Jones</v>
      </c>
      <c r="D52" s="6" t="s">
        <v>478</v>
      </c>
      <c r="E52" s="49" t="s">
        <v>638</v>
      </c>
      <c r="F52" s="11">
        <v>29</v>
      </c>
      <c r="G52" s="11" t="s">
        <v>6</v>
      </c>
    </row>
    <row r="53" spans="1:7" ht="12.75" x14ac:dyDescent="0.2">
      <c r="A53" s="6" t="s">
        <v>244</v>
      </c>
      <c r="B53" s="10" t="s">
        <v>245</v>
      </c>
      <c r="C53" s="51" t="s">
        <v>549</v>
      </c>
      <c r="D53" s="6"/>
      <c r="E53" s="49" t="s">
        <v>639</v>
      </c>
      <c r="F53" s="11">
        <v>16</v>
      </c>
      <c r="G53" s="11" t="s">
        <v>6</v>
      </c>
    </row>
    <row r="54" spans="1:7" ht="12.75" x14ac:dyDescent="0.2">
      <c r="A54" s="6" t="s">
        <v>246</v>
      </c>
      <c r="B54" s="10" t="s">
        <v>247</v>
      </c>
      <c r="C54" s="51" t="s">
        <v>550</v>
      </c>
      <c r="D54" s="6" t="s">
        <v>479</v>
      </c>
      <c r="E54" s="49" t="s">
        <v>640</v>
      </c>
      <c r="F54" s="11">
        <v>70</v>
      </c>
      <c r="G54" s="11" t="s">
        <v>11</v>
      </c>
    </row>
    <row r="55" spans="1:7" ht="12.75" x14ac:dyDescent="0.2">
      <c r="A55" s="6" t="s">
        <v>147</v>
      </c>
      <c r="B55" s="10" t="s">
        <v>148</v>
      </c>
      <c r="C55" s="51" t="s">
        <v>796</v>
      </c>
      <c r="D55" s="6" t="s">
        <v>473</v>
      </c>
      <c r="E55" s="49" t="s">
        <v>641</v>
      </c>
      <c r="F55" s="11">
        <v>84</v>
      </c>
      <c r="G55" s="11" t="s">
        <v>6</v>
      </c>
    </row>
    <row r="56" spans="1:7" ht="12.75" x14ac:dyDescent="0.2">
      <c r="A56" s="6" t="s">
        <v>248</v>
      </c>
      <c r="B56" s="10" t="s">
        <v>249</v>
      </c>
      <c r="C56" s="51" t="s">
        <v>551</v>
      </c>
      <c r="D56" s="6" t="s">
        <v>480</v>
      </c>
      <c r="E56" s="49" t="s">
        <v>642</v>
      </c>
      <c r="F56" s="11">
        <v>19</v>
      </c>
      <c r="G56" s="11" t="s">
        <v>6</v>
      </c>
    </row>
    <row r="57" spans="1:7" ht="12.75" x14ac:dyDescent="0.2">
      <c r="A57" s="6" t="s">
        <v>149</v>
      </c>
      <c r="B57" s="10" t="s">
        <v>150</v>
      </c>
      <c r="C57" s="51" t="s">
        <v>784</v>
      </c>
      <c r="D57" s="6" t="s">
        <v>481</v>
      </c>
      <c r="E57" s="49" t="s">
        <v>643</v>
      </c>
      <c r="F57" s="11">
        <v>78</v>
      </c>
      <c r="G57" s="11" t="s">
        <v>6</v>
      </c>
    </row>
    <row r="58" spans="1:7" ht="12.75" x14ac:dyDescent="0.2">
      <c r="A58" s="6" t="s">
        <v>152</v>
      </c>
      <c r="B58" s="10" t="s">
        <v>153</v>
      </c>
      <c r="C58" s="53"/>
      <c r="D58" s="6"/>
      <c r="E58" s="49" t="s">
        <v>644</v>
      </c>
      <c r="F58" s="11">
        <v>22</v>
      </c>
      <c r="G58" s="11" t="s">
        <v>6</v>
      </c>
    </row>
    <row r="59" spans="1:7" ht="12.75" x14ac:dyDescent="0.2">
      <c r="A59" s="6" t="s">
        <v>154</v>
      </c>
      <c r="B59" s="10" t="s">
        <v>155</v>
      </c>
      <c r="C59" s="51" t="s">
        <v>552</v>
      </c>
      <c r="D59" s="6" t="s">
        <v>482</v>
      </c>
      <c r="E59" s="49" t="s">
        <v>645</v>
      </c>
      <c r="F59" s="11">
        <v>2</v>
      </c>
      <c r="G59" s="11" t="s">
        <v>6</v>
      </c>
    </row>
    <row r="60" spans="1:7" ht="12.75" x14ac:dyDescent="0.2">
      <c r="A60" s="6" t="s">
        <v>156</v>
      </c>
      <c r="B60" s="10" t="s">
        <v>157</v>
      </c>
      <c r="C60" s="52" t="str">
        <f>HYPERLINK("https://www.facebook.com/nataliemanley98","Natalie Manley for State Representative 98th District")</f>
        <v>Natalie Manley for State Representative 98th District</v>
      </c>
      <c r="D60" s="6" t="s">
        <v>483</v>
      </c>
      <c r="E60" s="49" t="s">
        <v>646</v>
      </c>
      <c r="F60" s="11">
        <v>98</v>
      </c>
      <c r="G60" s="11" t="s">
        <v>6</v>
      </c>
    </row>
    <row r="61" spans="1:7" ht="12.75" x14ac:dyDescent="0.2">
      <c r="A61" s="6" t="s">
        <v>250</v>
      </c>
      <c r="B61" s="10" t="s">
        <v>84</v>
      </c>
      <c r="C61" s="51" t="s">
        <v>553</v>
      </c>
      <c r="D61" s="6" t="s">
        <v>484</v>
      </c>
      <c r="E61" s="49" t="s">
        <v>647</v>
      </c>
      <c r="F61" s="11">
        <v>104</v>
      </c>
      <c r="G61" s="11" t="s">
        <v>11</v>
      </c>
    </row>
    <row r="62" spans="1:7" ht="12.75" x14ac:dyDescent="0.2">
      <c r="A62" s="6" t="s">
        <v>251</v>
      </c>
      <c r="B62" s="10" t="s">
        <v>252</v>
      </c>
      <c r="C62" s="51" t="s">
        <v>554</v>
      </c>
      <c r="D62" s="6" t="s">
        <v>485</v>
      </c>
      <c r="E62" s="49" t="s">
        <v>648</v>
      </c>
      <c r="F62" s="11">
        <v>61</v>
      </c>
      <c r="G62" s="11" t="s">
        <v>6</v>
      </c>
    </row>
    <row r="63" spans="1:7" ht="12.75" x14ac:dyDescent="0.2">
      <c r="A63" s="6" t="s">
        <v>159</v>
      </c>
      <c r="B63" s="10" t="s">
        <v>160</v>
      </c>
      <c r="C63" s="51" t="s">
        <v>785</v>
      </c>
      <c r="D63" s="6" t="s">
        <v>486</v>
      </c>
      <c r="E63" s="49" t="s">
        <v>649</v>
      </c>
      <c r="F63" s="11">
        <v>60</v>
      </c>
      <c r="G63" s="11" t="s">
        <v>6</v>
      </c>
    </row>
    <row r="64" spans="1:7" ht="12.75" x14ac:dyDescent="0.2">
      <c r="A64" s="6" t="s">
        <v>253</v>
      </c>
      <c r="B64" s="10" t="s">
        <v>254</v>
      </c>
      <c r="C64" s="51" t="s">
        <v>555</v>
      </c>
      <c r="D64" s="6"/>
      <c r="E64" s="49" t="s">
        <v>650</v>
      </c>
      <c r="F64" s="11">
        <v>47</v>
      </c>
      <c r="G64" s="11" t="s">
        <v>11</v>
      </c>
    </row>
    <row r="65" spans="1:7" ht="12.75" x14ac:dyDescent="0.2">
      <c r="A65" s="6" t="s">
        <v>165</v>
      </c>
      <c r="B65" s="10" t="s">
        <v>166</v>
      </c>
      <c r="C65" s="51" t="s">
        <v>556</v>
      </c>
      <c r="D65" s="41"/>
      <c r="E65" s="49" t="s">
        <v>651</v>
      </c>
      <c r="F65" s="11">
        <v>71</v>
      </c>
      <c r="G65" s="11" t="s">
        <v>11</v>
      </c>
    </row>
    <row r="66" spans="1:7" ht="12.75" x14ac:dyDescent="0.2">
      <c r="A66" s="6" t="s">
        <v>167</v>
      </c>
      <c r="B66" s="10" t="s">
        <v>168</v>
      </c>
      <c r="C66" s="51" t="s">
        <v>786</v>
      </c>
      <c r="D66" s="6" t="s">
        <v>487</v>
      </c>
      <c r="E66" s="49" t="s">
        <v>652</v>
      </c>
      <c r="F66" s="11">
        <v>37</v>
      </c>
      <c r="G66" s="11" t="s">
        <v>11</v>
      </c>
    </row>
    <row r="67" spans="1:7" ht="12.75" x14ac:dyDescent="0.2">
      <c r="A67" s="6" t="s">
        <v>169</v>
      </c>
      <c r="B67" s="10" t="s">
        <v>121</v>
      </c>
      <c r="C67" s="51" t="s">
        <v>787</v>
      </c>
      <c r="D67" s="6" t="s">
        <v>788</v>
      </c>
      <c r="E67" s="49" t="s">
        <v>653</v>
      </c>
      <c r="F67" s="11">
        <v>52</v>
      </c>
      <c r="G67" s="11" t="s">
        <v>11</v>
      </c>
    </row>
    <row r="68" spans="1:7" ht="12.75" x14ac:dyDescent="0.2">
      <c r="A68" s="6" t="s">
        <v>171</v>
      </c>
      <c r="B68" s="10" t="s">
        <v>172</v>
      </c>
      <c r="C68" s="52" t="str">
        <f>HYPERLINK("https://www.facebook.com/pages/Charlie-Meier-State-Representative-108th-District/348928775137334","Charlie Meier State Representative 108th District")</f>
        <v>Charlie Meier State Representative 108th District</v>
      </c>
      <c r="D68" s="6" t="s">
        <v>488</v>
      </c>
      <c r="E68" s="49" t="s">
        <v>654</v>
      </c>
      <c r="F68" s="11">
        <v>108</v>
      </c>
      <c r="G68" s="11" t="s">
        <v>11</v>
      </c>
    </row>
    <row r="69" spans="1:7" ht="12.75" x14ac:dyDescent="0.2">
      <c r="A69" s="6" t="s">
        <v>255</v>
      </c>
      <c r="B69" s="10" t="s">
        <v>256</v>
      </c>
      <c r="C69" s="51" t="s">
        <v>557</v>
      </c>
      <c r="D69" s="6" t="s">
        <v>489</v>
      </c>
      <c r="E69" s="49" t="s">
        <v>655</v>
      </c>
      <c r="F69" s="11">
        <v>38</v>
      </c>
      <c r="G69" s="11" t="s">
        <v>6</v>
      </c>
    </row>
    <row r="70" spans="1:7" ht="12.75" x14ac:dyDescent="0.2">
      <c r="A70" s="6" t="s">
        <v>257</v>
      </c>
      <c r="B70" s="10" t="s">
        <v>258</v>
      </c>
      <c r="C70" s="51" t="s">
        <v>558</v>
      </c>
      <c r="D70" s="6" t="s">
        <v>490</v>
      </c>
      <c r="E70" s="49" t="s">
        <v>656</v>
      </c>
      <c r="F70" s="11">
        <v>110</v>
      </c>
      <c r="G70" s="11" t="s">
        <v>11</v>
      </c>
    </row>
    <row r="71" spans="1:7" ht="12.75" x14ac:dyDescent="0.2">
      <c r="A71" s="6" t="s">
        <v>176</v>
      </c>
      <c r="B71" s="10" t="s">
        <v>177</v>
      </c>
      <c r="C71" s="52" t="str">
        <f>HYPERLINK("https://www.facebook.com/staterepresentativeannamoeller","State Representative Anna Moeller, 43rd District")</f>
        <v>State Representative Anna Moeller, 43rd District</v>
      </c>
      <c r="D71" s="6" t="s">
        <v>491</v>
      </c>
      <c r="E71" s="49" t="s">
        <v>657</v>
      </c>
      <c r="F71" s="11">
        <v>43</v>
      </c>
      <c r="G71" s="11" t="s">
        <v>6</v>
      </c>
    </row>
    <row r="72" spans="1:7" ht="12.75" x14ac:dyDescent="0.2">
      <c r="A72" s="6" t="s">
        <v>259</v>
      </c>
      <c r="B72" s="10" t="s">
        <v>260</v>
      </c>
      <c r="C72" s="51" t="s">
        <v>559</v>
      </c>
      <c r="D72" s="6" t="s">
        <v>492</v>
      </c>
      <c r="E72" s="49" t="s">
        <v>658</v>
      </c>
      <c r="F72" s="11">
        <v>58</v>
      </c>
      <c r="G72" s="11" t="s">
        <v>6</v>
      </c>
    </row>
    <row r="73" spans="1:7" ht="12.75" x14ac:dyDescent="0.2">
      <c r="A73" s="6" t="s">
        <v>113</v>
      </c>
      <c r="B73" s="10" t="s">
        <v>180</v>
      </c>
      <c r="C73" s="52" t="str">
        <f>HYPERLINK("https://www.facebook.com/staterepresentativetommorrison","State Representative Tom Morrison")</f>
        <v>State Representative Tom Morrison</v>
      </c>
      <c r="D73" s="6" t="s">
        <v>493</v>
      </c>
      <c r="E73" s="49" t="s">
        <v>659</v>
      </c>
      <c r="F73" s="11">
        <v>54</v>
      </c>
      <c r="G73" s="11" t="s">
        <v>11</v>
      </c>
    </row>
    <row r="74" spans="1:7" ht="12.75" x14ac:dyDescent="0.2">
      <c r="A74" s="6" t="s">
        <v>182</v>
      </c>
      <c r="B74" s="10" t="s">
        <v>183</v>
      </c>
      <c r="C74" s="51" t="s">
        <v>789</v>
      </c>
      <c r="D74" s="6"/>
      <c r="E74" s="49" t="s">
        <v>660</v>
      </c>
      <c r="F74" s="11">
        <v>55</v>
      </c>
      <c r="G74" s="11" t="s">
        <v>6</v>
      </c>
    </row>
    <row r="75" spans="1:7" ht="12.75" x14ac:dyDescent="0.2">
      <c r="A75" s="6" t="s">
        <v>101</v>
      </c>
      <c r="B75" s="10" t="s">
        <v>94</v>
      </c>
      <c r="C75" s="51" t="s">
        <v>560</v>
      </c>
      <c r="D75" s="6"/>
      <c r="E75" s="49" t="s">
        <v>661</v>
      </c>
      <c r="F75" s="11">
        <v>99</v>
      </c>
      <c r="G75" s="11" t="s">
        <v>11</v>
      </c>
    </row>
    <row r="76" spans="1:7" ht="12.75" x14ac:dyDescent="0.2">
      <c r="A76" s="6" t="s">
        <v>185</v>
      </c>
      <c r="B76" s="10" t="s">
        <v>186</v>
      </c>
      <c r="C76" s="51" t="s">
        <v>790</v>
      </c>
      <c r="D76" s="6"/>
      <c r="E76" s="49" t="s">
        <v>662</v>
      </c>
      <c r="F76" s="11">
        <v>56</v>
      </c>
      <c r="G76" s="11" t="s">
        <v>6</v>
      </c>
    </row>
    <row r="77" spans="1:7" ht="12.75" x14ac:dyDescent="0.2">
      <c r="A77" s="6" t="s">
        <v>261</v>
      </c>
      <c r="B77" s="10" t="s">
        <v>262</v>
      </c>
      <c r="C77" s="51" t="s">
        <v>561</v>
      </c>
      <c r="D77" s="6" t="s">
        <v>494</v>
      </c>
      <c r="E77" s="49" t="s">
        <v>663</v>
      </c>
      <c r="F77" s="11">
        <v>1</v>
      </c>
      <c r="G77" s="11" t="s">
        <v>6</v>
      </c>
    </row>
    <row r="78" spans="1:7" ht="12.75" x14ac:dyDescent="0.2">
      <c r="A78" s="6" t="s">
        <v>263</v>
      </c>
      <c r="B78" s="10" t="s">
        <v>264</v>
      </c>
      <c r="C78" s="51" t="s">
        <v>562</v>
      </c>
      <c r="D78" s="6" t="s">
        <v>495</v>
      </c>
      <c r="E78" s="49" t="s">
        <v>664</v>
      </c>
      <c r="F78" s="11">
        <v>45</v>
      </c>
      <c r="G78" s="11" t="s">
        <v>6</v>
      </c>
    </row>
    <row r="79" spans="1:7" ht="12.75" x14ac:dyDescent="0.2">
      <c r="A79" s="6" t="s">
        <v>187</v>
      </c>
      <c r="B79" s="10" t="s">
        <v>265</v>
      </c>
      <c r="C79" s="51" t="s">
        <v>563</v>
      </c>
      <c r="D79" s="6" t="s">
        <v>496</v>
      </c>
      <c r="E79" s="49" t="s">
        <v>665</v>
      </c>
      <c r="F79" s="11">
        <v>79</v>
      </c>
      <c r="G79" s="11" t="s">
        <v>11</v>
      </c>
    </row>
    <row r="80" spans="1:7" ht="12.75" x14ac:dyDescent="0.2">
      <c r="A80" s="6" t="s">
        <v>266</v>
      </c>
      <c r="B80" s="10" t="s">
        <v>267</v>
      </c>
      <c r="C80" s="51" t="s">
        <v>564</v>
      </c>
      <c r="D80" s="6" t="s">
        <v>497</v>
      </c>
      <c r="E80" s="49" t="s">
        <v>666</v>
      </c>
      <c r="F80" s="11">
        <v>12</v>
      </c>
      <c r="G80" s="11" t="s">
        <v>6</v>
      </c>
    </row>
    <row r="81" spans="1:7" ht="12.75" x14ac:dyDescent="0.2">
      <c r="A81" s="6" t="s">
        <v>268</v>
      </c>
      <c r="B81" s="10" t="s">
        <v>269</v>
      </c>
      <c r="C81" s="51" t="s">
        <v>565</v>
      </c>
      <c r="D81" s="6" t="s">
        <v>498</v>
      </c>
      <c r="E81" s="49" t="s">
        <v>667</v>
      </c>
      <c r="F81" s="11">
        <v>4</v>
      </c>
      <c r="G81" s="11" t="s">
        <v>6</v>
      </c>
    </row>
    <row r="82" spans="1:7" ht="12.75" x14ac:dyDescent="0.2">
      <c r="A82" s="6" t="s">
        <v>270</v>
      </c>
      <c r="B82" s="10" t="s">
        <v>9</v>
      </c>
      <c r="C82" s="51" t="s">
        <v>565</v>
      </c>
      <c r="D82" s="6"/>
      <c r="E82" s="49" t="s">
        <v>668</v>
      </c>
      <c r="F82" s="11">
        <v>63</v>
      </c>
      <c r="G82" s="11" t="s">
        <v>11</v>
      </c>
    </row>
    <row r="83" spans="1:7" ht="12.75" x14ac:dyDescent="0.2">
      <c r="A83" s="6" t="s">
        <v>271</v>
      </c>
      <c r="B83" s="10" t="s">
        <v>272</v>
      </c>
      <c r="C83" s="51" t="s">
        <v>566</v>
      </c>
      <c r="D83" s="6"/>
      <c r="E83" s="49" t="s">
        <v>669</v>
      </c>
      <c r="F83" s="11">
        <v>116</v>
      </c>
      <c r="G83" s="11" t="s">
        <v>6</v>
      </c>
    </row>
    <row r="84" spans="1:7" ht="12.75" x14ac:dyDescent="0.2">
      <c r="A84" s="6" t="s">
        <v>160</v>
      </c>
      <c r="B84" s="10" t="s">
        <v>189</v>
      </c>
      <c r="C84" s="52" t="str">
        <f>HYPERLINK("https://www.facebook.com/RepBobRita","State Rep. Bob Rita")</f>
        <v>State Rep. Bob Rita</v>
      </c>
      <c r="D84" s="6" t="s">
        <v>499</v>
      </c>
      <c r="E84" s="49" t="s">
        <v>670</v>
      </c>
      <c r="F84" s="11">
        <v>28</v>
      </c>
      <c r="G84" s="11" t="s">
        <v>6</v>
      </c>
    </row>
    <row r="85" spans="1:7" ht="12.75" x14ac:dyDescent="0.2">
      <c r="A85" s="6" t="s">
        <v>273</v>
      </c>
      <c r="B85" s="10" t="s">
        <v>274</v>
      </c>
      <c r="C85" s="51" t="s">
        <v>567</v>
      </c>
      <c r="D85" s="6" t="s">
        <v>500</v>
      </c>
      <c r="E85" s="49" t="s">
        <v>671</v>
      </c>
      <c r="F85" s="11">
        <v>5</v>
      </c>
      <c r="G85" s="11" t="s">
        <v>6</v>
      </c>
    </row>
    <row r="86" spans="1:7" ht="12.75" x14ac:dyDescent="0.2">
      <c r="A86" s="6" t="s">
        <v>190</v>
      </c>
      <c r="B86" s="10" t="s">
        <v>139</v>
      </c>
      <c r="C86" s="51" t="s">
        <v>791</v>
      </c>
      <c r="D86" s="6"/>
      <c r="E86" s="49" t="s">
        <v>672</v>
      </c>
      <c r="F86" s="11">
        <v>96</v>
      </c>
      <c r="G86" s="11" t="s">
        <v>6</v>
      </c>
    </row>
    <row r="87" spans="1:7" ht="12.75" x14ac:dyDescent="0.2">
      <c r="A87" s="6" t="s">
        <v>191</v>
      </c>
      <c r="B87" s="10" t="s">
        <v>127</v>
      </c>
      <c r="C87" s="52" t="str">
        <f>HYPERLINK("https://www.facebook.com/votedaveseverin/","Vote Dave Severin")</f>
        <v>Vote Dave Severin</v>
      </c>
      <c r="D87" s="6" t="s">
        <v>501</v>
      </c>
      <c r="E87" s="49" t="s">
        <v>673</v>
      </c>
      <c r="F87" s="11">
        <v>117</v>
      </c>
      <c r="G87" s="11" t="s">
        <v>11</v>
      </c>
    </row>
    <row r="88" spans="1:7" ht="12.75" x14ac:dyDescent="0.2">
      <c r="A88" s="6" t="s">
        <v>275</v>
      </c>
      <c r="B88" s="10" t="s">
        <v>276</v>
      </c>
      <c r="C88" s="51" t="s">
        <v>568</v>
      </c>
      <c r="D88" s="6" t="s">
        <v>502</v>
      </c>
      <c r="E88" s="49" t="s">
        <v>674</v>
      </c>
      <c r="F88" s="11">
        <v>66</v>
      </c>
      <c r="G88" s="11" t="s">
        <v>11</v>
      </c>
    </row>
    <row r="89" spans="1:7" ht="12.75" x14ac:dyDescent="0.2">
      <c r="A89" s="6" t="s">
        <v>277</v>
      </c>
      <c r="B89" s="10" t="s">
        <v>278</v>
      </c>
      <c r="C89" s="50" t="s">
        <v>569</v>
      </c>
      <c r="D89" s="6" t="s">
        <v>503</v>
      </c>
      <c r="E89" s="49" t="s">
        <v>675</v>
      </c>
      <c r="F89" s="11">
        <v>27</v>
      </c>
      <c r="G89" s="11" t="s">
        <v>6</v>
      </c>
    </row>
    <row r="90" spans="1:7" ht="12.75" x14ac:dyDescent="0.2">
      <c r="A90" s="6" t="s">
        <v>279</v>
      </c>
      <c r="B90" s="10" t="s">
        <v>280</v>
      </c>
      <c r="C90" s="51" t="s">
        <v>570</v>
      </c>
      <c r="D90" s="6"/>
      <c r="E90" s="49" t="s">
        <v>676</v>
      </c>
      <c r="F90" s="11">
        <v>34</v>
      </c>
      <c r="G90" s="11" t="s">
        <v>6</v>
      </c>
    </row>
    <row r="91" spans="1:7" ht="12.75" x14ac:dyDescent="0.2">
      <c r="A91" s="6" t="s">
        <v>192</v>
      </c>
      <c r="B91" s="10" t="s">
        <v>193</v>
      </c>
      <c r="C91" s="52" t="str">
        <f>HYPERLINK("https://www.facebook.com/representativesommer","Representative Keith Sommer")</f>
        <v>Representative Keith Sommer</v>
      </c>
      <c r="D91" s="6"/>
      <c r="E91" s="49" t="s">
        <v>677</v>
      </c>
      <c r="F91" s="11">
        <v>88</v>
      </c>
      <c r="G91" s="11" t="s">
        <v>11</v>
      </c>
    </row>
    <row r="92" spans="1:7" ht="12.75" x14ac:dyDescent="0.2">
      <c r="A92" s="6" t="s">
        <v>194</v>
      </c>
      <c r="B92" s="10" t="s">
        <v>195</v>
      </c>
      <c r="C92" s="52" t="str">
        <f>HYPERLINK("https://www.facebook.com/repsosnowski","Rep. Joe Sosnowski")</f>
        <v>Rep. Joe Sosnowski</v>
      </c>
      <c r="D92" s="6" t="s">
        <v>504</v>
      </c>
      <c r="E92" s="49" t="s">
        <v>678</v>
      </c>
      <c r="F92" s="11">
        <v>69</v>
      </c>
      <c r="G92" s="11" t="s">
        <v>11</v>
      </c>
    </row>
    <row r="93" spans="1:7" ht="12.75" x14ac:dyDescent="0.2">
      <c r="A93" s="6" t="s">
        <v>281</v>
      </c>
      <c r="B93" s="10" t="s">
        <v>282</v>
      </c>
      <c r="C93" s="51" t="s">
        <v>571</v>
      </c>
      <c r="D93" s="6" t="s">
        <v>505</v>
      </c>
      <c r="E93" s="49" t="s">
        <v>679</v>
      </c>
      <c r="F93" s="11">
        <v>73</v>
      </c>
      <c r="G93" s="11" t="s">
        <v>11</v>
      </c>
    </row>
    <row r="94" spans="1:7" ht="12.75" x14ac:dyDescent="0.2">
      <c r="A94" s="6" t="s">
        <v>283</v>
      </c>
      <c r="B94" s="10" t="s">
        <v>284</v>
      </c>
      <c r="C94" s="51" t="s">
        <v>572</v>
      </c>
      <c r="D94" s="6"/>
      <c r="E94" s="49" t="s">
        <v>680</v>
      </c>
      <c r="F94" s="11">
        <v>81</v>
      </c>
      <c r="G94" s="11" t="s">
        <v>6</v>
      </c>
    </row>
    <row r="95" spans="1:7" ht="12.75" x14ac:dyDescent="0.2">
      <c r="A95" s="6" t="s">
        <v>285</v>
      </c>
      <c r="B95" s="10" t="s">
        <v>286</v>
      </c>
      <c r="C95" s="51" t="s">
        <v>573</v>
      </c>
      <c r="D95" s="6" t="s">
        <v>506</v>
      </c>
      <c r="E95" s="49" t="s">
        <v>681</v>
      </c>
      <c r="F95" s="11">
        <v>20</v>
      </c>
      <c r="G95" s="11" t="s">
        <v>11</v>
      </c>
    </row>
    <row r="96" spans="1:7" ht="12.75" x14ac:dyDescent="0.2">
      <c r="A96" s="6" t="s">
        <v>196</v>
      </c>
      <c r="B96" s="10" t="s">
        <v>197</v>
      </c>
      <c r="C96" s="51" t="s">
        <v>574</v>
      </c>
      <c r="D96" s="6" t="s">
        <v>507</v>
      </c>
      <c r="E96" s="49" t="s">
        <v>682</v>
      </c>
      <c r="F96" s="11">
        <v>112</v>
      </c>
      <c r="G96" s="11" t="s">
        <v>6</v>
      </c>
    </row>
    <row r="97" spans="1:7" ht="12.75" x14ac:dyDescent="0.2">
      <c r="A97" s="6" t="s">
        <v>198</v>
      </c>
      <c r="B97" s="10" t="s">
        <v>40</v>
      </c>
      <c r="C97" s="51" t="s">
        <v>575</v>
      </c>
      <c r="D97" s="6"/>
      <c r="E97" s="49" t="s">
        <v>683</v>
      </c>
      <c r="F97" s="11">
        <v>74</v>
      </c>
      <c r="G97" s="11" t="s">
        <v>11</v>
      </c>
    </row>
    <row r="98" spans="1:7" ht="12.75" x14ac:dyDescent="0.2">
      <c r="A98" s="6" t="s">
        <v>287</v>
      </c>
      <c r="B98" s="10" t="s">
        <v>288</v>
      </c>
      <c r="C98" s="51" t="s">
        <v>576</v>
      </c>
      <c r="D98" s="6" t="s">
        <v>508</v>
      </c>
      <c r="E98" s="49" t="s">
        <v>684</v>
      </c>
      <c r="F98" s="11">
        <v>25</v>
      </c>
      <c r="G98" s="11" t="s">
        <v>6</v>
      </c>
    </row>
    <row r="99" spans="1:7" ht="12.75" x14ac:dyDescent="0.2">
      <c r="A99" s="6" t="s">
        <v>199</v>
      </c>
      <c r="B99" s="10" t="s">
        <v>200</v>
      </c>
      <c r="C99" s="51" t="s">
        <v>792</v>
      </c>
      <c r="D99" s="6" t="s">
        <v>509</v>
      </c>
      <c r="E99" s="49" t="s">
        <v>685</v>
      </c>
      <c r="F99" s="11">
        <v>32</v>
      </c>
      <c r="G99" s="11" t="s">
        <v>6</v>
      </c>
    </row>
    <row r="100" spans="1:7" ht="12.75" x14ac:dyDescent="0.2">
      <c r="A100" s="10" t="s">
        <v>201</v>
      </c>
      <c r="B100" s="10" t="s">
        <v>202</v>
      </c>
      <c r="C100" s="51" t="s">
        <v>793</v>
      </c>
      <c r="D100" s="10" t="s">
        <v>510</v>
      </c>
      <c r="E100" s="49" t="s">
        <v>686</v>
      </c>
      <c r="F100" s="11">
        <v>9</v>
      </c>
      <c r="G100" s="11" t="s">
        <v>6</v>
      </c>
    </row>
    <row r="101" spans="1:7" ht="12.75" x14ac:dyDescent="0.2">
      <c r="A101" s="6" t="s">
        <v>289</v>
      </c>
      <c r="B101" s="10" t="s">
        <v>35</v>
      </c>
      <c r="C101" s="51" t="s">
        <v>577</v>
      </c>
      <c r="D101" s="6"/>
      <c r="E101" s="49" t="s">
        <v>687</v>
      </c>
      <c r="F101" s="11">
        <v>65</v>
      </c>
      <c r="G101" s="11" t="s">
        <v>11</v>
      </c>
    </row>
    <row r="102" spans="1:7" ht="12.75" x14ac:dyDescent="0.2">
      <c r="A102" s="6" t="s">
        <v>203</v>
      </c>
      <c r="B102" s="10" t="s">
        <v>84</v>
      </c>
      <c r="C102" s="52" t="str">
        <f>HYPERLINK("https://www.facebook.com/mikeunes","Mike Unes")</f>
        <v>Mike Unes</v>
      </c>
      <c r="D102" s="6" t="s">
        <v>511</v>
      </c>
      <c r="E102" s="49" t="s">
        <v>688</v>
      </c>
      <c r="F102" s="11">
        <v>91</v>
      </c>
      <c r="G102" s="11" t="s">
        <v>11</v>
      </c>
    </row>
    <row r="103" spans="1:7" ht="12.75" x14ac:dyDescent="0.2">
      <c r="A103" s="6" t="s">
        <v>290</v>
      </c>
      <c r="B103" s="10" t="s">
        <v>291</v>
      </c>
      <c r="C103" s="51" t="s">
        <v>578</v>
      </c>
      <c r="D103" s="6" t="s">
        <v>512</v>
      </c>
      <c r="E103" s="49" t="s">
        <v>689</v>
      </c>
      <c r="F103" s="11">
        <v>49</v>
      </c>
      <c r="G103" s="11" t="s">
        <v>6</v>
      </c>
    </row>
    <row r="104" spans="1:7" ht="12.75" x14ac:dyDescent="0.2">
      <c r="A104" s="6" t="s">
        <v>292</v>
      </c>
      <c r="B104" s="10" t="s">
        <v>17</v>
      </c>
      <c r="C104" s="51" t="s">
        <v>579</v>
      </c>
      <c r="D104" s="6" t="s">
        <v>513</v>
      </c>
      <c r="E104" s="49" t="s">
        <v>690</v>
      </c>
      <c r="F104" s="11">
        <v>53</v>
      </c>
      <c r="G104" s="11" t="s">
        <v>6</v>
      </c>
    </row>
    <row r="105" spans="1:7" ht="12.75" x14ac:dyDescent="0.2">
      <c r="A105" s="6" t="s">
        <v>204</v>
      </c>
      <c r="B105" s="10" t="s">
        <v>205</v>
      </c>
      <c r="C105" s="53"/>
      <c r="D105" s="6"/>
      <c r="E105" s="49" t="s">
        <v>691</v>
      </c>
      <c r="F105" s="11">
        <v>86</v>
      </c>
      <c r="G105" s="11" t="s">
        <v>6</v>
      </c>
    </row>
    <row r="106" spans="1:7" ht="12.75" x14ac:dyDescent="0.2">
      <c r="A106" s="6" t="s">
        <v>293</v>
      </c>
      <c r="B106" s="10" t="s">
        <v>75</v>
      </c>
      <c r="C106" s="51" t="s">
        <v>580</v>
      </c>
      <c r="D106" s="6"/>
      <c r="E106" s="49" t="s">
        <v>692</v>
      </c>
      <c r="F106" s="11">
        <v>64</v>
      </c>
      <c r="G106" s="11" t="s">
        <v>11</v>
      </c>
    </row>
    <row r="107" spans="1:7" ht="12.75" x14ac:dyDescent="0.2">
      <c r="A107" s="6" t="s">
        <v>206</v>
      </c>
      <c r="B107" s="10" t="s">
        <v>207</v>
      </c>
      <c r="C107" s="51" t="s">
        <v>581</v>
      </c>
      <c r="D107" s="6"/>
      <c r="E107" s="49" t="s">
        <v>693</v>
      </c>
      <c r="F107" s="11">
        <v>41</v>
      </c>
      <c r="G107" s="11" t="s">
        <v>11</v>
      </c>
    </row>
    <row r="108" spans="1:7" ht="12.75" x14ac:dyDescent="0.2">
      <c r="A108" s="10" t="s">
        <v>208</v>
      </c>
      <c r="B108" s="10" t="s">
        <v>209</v>
      </c>
      <c r="C108" s="52" t="str">
        <f>HYPERLINK("https://www.facebook.com/repchriswelch","State Representative Emanuel ""Chris"" Welch")</f>
        <v>State Representative Emanuel "Chris" Welch</v>
      </c>
      <c r="D108" s="10" t="s">
        <v>514</v>
      </c>
      <c r="E108" s="49" t="s">
        <v>694</v>
      </c>
      <c r="F108" s="11">
        <v>7</v>
      </c>
      <c r="G108" s="11" t="s">
        <v>6</v>
      </c>
    </row>
    <row r="109" spans="1:7" ht="12.75" x14ac:dyDescent="0.2">
      <c r="A109" s="10" t="s">
        <v>294</v>
      </c>
      <c r="B109" s="10" t="s">
        <v>121</v>
      </c>
      <c r="C109" s="51" t="s">
        <v>582</v>
      </c>
      <c r="D109" s="6"/>
      <c r="E109" s="49" t="s">
        <v>695</v>
      </c>
      <c r="F109" s="11">
        <v>75</v>
      </c>
      <c r="G109" s="11" t="s">
        <v>11</v>
      </c>
    </row>
    <row r="110" spans="1:7" ht="12.75" x14ac:dyDescent="0.2">
      <c r="A110" s="10" t="s">
        <v>295</v>
      </c>
      <c r="B110" s="10" t="s">
        <v>296</v>
      </c>
      <c r="C110" s="51" t="s">
        <v>583</v>
      </c>
      <c r="D110" s="6" t="s">
        <v>515</v>
      </c>
      <c r="E110" s="49" t="s">
        <v>696</v>
      </c>
      <c r="F110" s="11">
        <v>67</v>
      </c>
      <c r="G110" s="11" t="s">
        <v>6</v>
      </c>
    </row>
    <row r="111" spans="1:7" ht="12.75" x14ac:dyDescent="0.2">
      <c r="A111" s="6" t="s">
        <v>210</v>
      </c>
      <c r="B111" s="10" t="s">
        <v>211</v>
      </c>
      <c r="C111" s="52" t="str">
        <f>HYPERLINK("https://www.facebook.com/electkeith","Keith Wheeler for State Representative")</f>
        <v>Keith Wheeler for State Representative</v>
      </c>
      <c r="D111" s="6"/>
      <c r="E111" s="49" t="s">
        <v>697</v>
      </c>
      <c r="F111" s="11">
        <v>50</v>
      </c>
      <c r="G111" s="11" t="s">
        <v>11</v>
      </c>
    </row>
    <row r="112" spans="1:7" ht="12.75" x14ac:dyDescent="0.2">
      <c r="A112" s="6" t="s">
        <v>297</v>
      </c>
      <c r="B112" s="10" t="s">
        <v>298</v>
      </c>
      <c r="C112" s="51" t="s">
        <v>584</v>
      </c>
      <c r="D112" s="6" t="s">
        <v>516</v>
      </c>
      <c r="E112" s="49" t="s">
        <v>698</v>
      </c>
      <c r="F112" s="11">
        <v>107</v>
      </c>
      <c r="G112" s="11" t="s">
        <v>11</v>
      </c>
    </row>
    <row r="113" spans="1:7" ht="12.75" x14ac:dyDescent="0.2">
      <c r="A113" s="6" t="s">
        <v>212</v>
      </c>
      <c r="B113" s="10" t="s">
        <v>213</v>
      </c>
      <c r="C113" s="51" t="s">
        <v>794</v>
      </c>
      <c r="D113" s="6" t="s">
        <v>517</v>
      </c>
      <c r="E113" s="49" t="s">
        <v>699</v>
      </c>
      <c r="F113" s="11">
        <v>11</v>
      </c>
      <c r="G113" s="11" t="s">
        <v>6</v>
      </c>
    </row>
    <row r="114" spans="1:7" ht="12.75" x14ac:dyDescent="0.2">
      <c r="A114" s="6" t="s">
        <v>212</v>
      </c>
      <c r="B114" s="10" t="s">
        <v>299</v>
      </c>
      <c r="C114" s="51" t="s">
        <v>585</v>
      </c>
      <c r="D114" s="6" t="s">
        <v>518</v>
      </c>
      <c r="E114" s="49" t="s">
        <v>700</v>
      </c>
      <c r="F114" s="11">
        <v>10</v>
      </c>
      <c r="G114" s="11" t="s">
        <v>6</v>
      </c>
    </row>
    <row r="115" spans="1:7" ht="12.75" x14ac:dyDescent="0.2">
      <c r="A115" s="6" t="s">
        <v>214</v>
      </c>
      <c r="B115" s="10" t="s">
        <v>215</v>
      </c>
      <c r="C115" s="52" t="str">
        <f>HYPERLINK("https://www.facebook.com/repwillis77","State Rep Kathleen Willis")</f>
        <v>State Rep Kathleen Willis</v>
      </c>
      <c r="D115" s="6" t="s">
        <v>519</v>
      </c>
      <c r="E115" s="49" t="s">
        <v>701</v>
      </c>
      <c r="F115" s="11">
        <v>77</v>
      </c>
      <c r="G115" s="11" t="s">
        <v>6</v>
      </c>
    </row>
    <row r="116" spans="1:7" ht="12.75" x14ac:dyDescent="0.2">
      <c r="A116" s="6" t="s">
        <v>300</v>
      </c>
      <c r="B116" s="10" t="s">
        <v>301</v>
      </c>
      <c r="C116" s="51" t="s">
        <v>586</v>
      </c>
      <c r="D116" s="6" t="s">
        <v>520</v>
      </c>
      <c r="E116" s="49" t="s">
        <v>702</v>
      </c>
      <c r="F116" s="11">
        <v>118</v>
      </c>
      <c r="G116" s="11" t="s">
        <v>11</v>
      </c>
    </row>
    <row r="117" spans="1:7" ht="12.75" x14ac:dyDescent="0.2">
      <c r="A117" s="6" t="s">
        <v>302</v>
      </c>
      <c r="B117" s="10" t="s">
        <v>303</v>
      </c>
      <c r="C117" s="51" t="s">
        <v>587</v>
      </c>
      <c r="D117" s="6" t="s">
        <v>521</v>
      </c>
      <c r="E117" s="49" t="s">
        <v>703</v>
      </c>
      <c r="F117" s="11">
        <v>76</v>
      </c>
      <c r="G117" s="11" t="s">
        <v>6</v>
      </c>
    </row>
    <row r="118" spans="1:7" ht="12.75" x14ac:dyDescent="0.2">
      <c r="A118" s="6" t="s">
        <v>216</v>
      </c>
      <c r="B118" s="10" t="s">
        <v>170</v>
      </c>
      <c r="C118" s="51" t="s">
        <v>795</v>
      </c>
      <c r="D118" s="6" t="s">
        <v>522</v>
      </c>
      <c r="E118" s="49" t="s">
        <v>704</v>
      </c>
      <c r="F118" s="11">
        <v>62</v>
      </c>
      <c r="G118" s="11" t="s">
        <v>6</v>
      </c>
    </row>
    <row r="119" spans="1:7" ht="12.75" x14ac:dyDescent="0.2">
      <c r="A119" s="6" t="s">
        <v>217</v>
      </c>
      <c r="B119" s="10" t="s">
        <v>153</v>
      </c>
      <c r="C119" s="52" t="str">
        <f>HYPERLINK("https://www.facebook.com/ilrepzalewski","State Representative Michael J. Zalewski")</f>
        <v>State Representative Michael J. Zalewski</v>
      </c>
      <c r="D119" s="6" t="s">
        <v>523</v>
      </c>
      <c r="E119" s="49" t="s">
        <v>705</v>
      </c>
      <c r="F119" s="11">
        <v>23</v>
      </c>
      <c r="G119" s="11" t="s">
        <v>6</v>
      </c>
    </row>
    <row r="120" spans="1:7" ht="12.75" x14ac:dyDescent="0.2">
      <c r="C120" s="12"/>
      <c r="D120" s="12"/>
      <c r="E120" s="12"/>
      <c r="F120" s="11"/>
      <c r="G120" s="11"/>
    </row>
    <row r="121" spans="1:7" ht="12.75" x14ac:dyDescent="0.2">
      <c r="C121" s="12"/>
      <c r="D121" s="12"/>
      <c r="E121" s="12"/>
      <c r="F121" s="11"/>
      <c r="G121" s="11"/>
    </row>
    <row r="122" spans="1:7" ht="12.75" x14ac:dyDescent="0.2">
      <c r="C122" s="12"/>
      <c r="D122" s="12"/>
      <c r="E122" s="12"/>
      <c r="F122" s="11"/>
      <c r="G122" s="11"/>
    </row>
    <row r="123" spans="1:7" ht="12.75" x14ac:dyDescent="0.2">
      <c r="C123" s="12"/>
      <c r="D123" s="12"/>
      <c r="E123" s="12"/>
      <c r="F123" s="11"/>
      <c r="G123" s="11"/>
    </row>
    <row r="124" spans="1:7" ht="12.75" x14ac:dyDescent="0.2">
      <c r="C124" s="12"/>
      <c r="D124" s="12"/>
      <c r="E124" s="12"/>
      <c r="F124" s="11"/>
      <c r="G124" s="11"/>
    </row>
    <row r="125" spans="1:7" ht="12.75" x14ac:dyDescent="0.2">
      <c r="C125" s="12"/>
      <c r="D125" s="12"/>
      <c r="E125" s="12"/>
      <c r="F125" s="11"/>
      <c r="G125" s="11"/>
    </row>
    <row r="126" spans="1:7" ht="12.75" x14ac:dyDescent="0.2">
      <c r="C126" s="12"/>
      <c r="D126" s="12"/>
      <c r="E126" s="12"/>
      <c r="F126" s="11"/>
      <c r="G126" s="11"/>
    </row>
    <row r="127" spans="1:7" ht="12.75" x14ac:dyDescent="0.2">
      <c r="C127" s="12"/>
      <c r="D127" s="12"/>
      <c r="E127" s="12"/>
      <c r="F127" s="11"/>
      <c r="G127" s="11"/>
    </row>
    <row r="128" spans="1:7" ht="12.75" x14ac:dyDescent="0.2">
      <c r="C128" s="12"/>
      <c r="D128" s="12"/>
      <c r="E128" s="12"/>
      <c r="F128" s="11"/>
      <c r="G128" s="11"/>
    </row>
    <row r="129" spans="3:7" ht="12.75" x14ac:dyDescent="0.2">
      <c r="C129" s="12"/>
      <c r="D129" s="12"/>
      <c r="E129" s="12"/>
      <c r="F129" s="11"/>
      <c r="G129" s="11"/>
    </row>
    <row r="130" spans="3:7" ht="12.75" x14ac:dyDescent="0.2">
      <c r="C130" s="12"/>
      <c r="D130" s="12"/>
      <c r="E130" s="12"/>
      <c r="F130" s="11"/>
      <c r="G130" s="11"/>
    </row>
    <row r="131" spans="3:7" ht="12.75" x14ac:dyDescent="0.2">
      <c r="C131" s="12"/>
      <c r="D131" s="12"/>
      <c r="E131" s="12"/>
      <c r="F131" s="11"/>
      <c r="G131" s="11"/>
    </row>
    <row r="132" spans="3:7" ht="12.75" x14ac:dyDescent="0.2">
      <c r="C132" s="12"/>
      <c r="D132" s="12"/>
      <c r="E132" s="12"/>
      <c r="F132" s="11"/>
      <c r="G132" s="11"/>
    </row>
    <row r="133" spans="3:7" ht="12.75" x14ac:dyDescent="0.2">
      <c r="C133" s="12"/>
      <c r="D133" s="12"/>
      <c r="E133" s="12"/>
      <c r="F133" s="11"/>
      <c r="G133" s="11"/>
    </row>
    <row r="134" spans="3:7" ht="12.75" x14ac:dyDescent="0.2">
      <c r="C134" s="12"/>
      <c r="D134" s="12"/>
      <c r="E134" s="12"/>
      <c r="F134" s="11"/>
      <c r="G134" s="11"/>
    </row>
    <row r="135" spans="3:7" ht="12.75" x14ac:dyDescent="0.2">
      <c r="C135" s="12"/>
      <c r="D135" s="12"/>
      <c r="E135" s="12"/>
      <c r="F135" s="11"/>
      <c r="G135" s="11"/>
    </row>
    <row r="136" spans="3:7" ht="12.75" x14ac:dyDescent="0.2">
      <c r="C136" s="12"/>
      <c r="D136" s="12"/>
      <c r="E136" s="12"/>
      <c r="F136" s="11"/>
      <c r="G136" s="11"/>
    </row>
    <row r="137" spans="3:7" ht="12.75" x14ac:dyDescent="0.2">
      <c r="C137" s="12"/>
      <c r="D137" s="12"/>
      <c r="E137" s="12"/>
      <c r="F137" s="11"/>
      <c r="G137" s="11"/>
    </row>
    <row r="138" spans="3:7" ht="12.75" x14ac:dyDescent="0.2">
      <c r="C138" s="12"/>
      <c r="D138" s="12"/>
      <c r="E138" s="12"/>
      <c r="F138" s="11"/>
      <c r="G138" s="11"/>
    </row>
    <row r="139" spans="3:7" ht="12.75" x14ac:dyDescent="0.2">
      <c r="C139" s="12"/>
      <c r="D139" s="12"/>
      <c r="E139" s="12"/>
      <c r="F139" s="11"/>
      <c r="G139" s="11"/>
    </row>
    <row r="140" spans="3:7" ht="12.75" x14ac:dyDescent="0.2">
      <c r="C140" s="12"/>
      <c r="D140" s="12"/>
      <c r="E140" s="12"/>
      <c r="F140" s="11"/>
      <c r="G140" s="11"/>
    </row>
    <row r="141" spans="3:7" ht="12.75" x14ac:dyDescent="0.2">
      <c r="C141" s="12"/>
      <c r="D141" s="12"/>
      <c r="E141" s="12"/>
      <c r="F141" s="11"/>
      <c r="G141" s="11"/>
    </row>
    <row r="142" spans="3:7" ht="12.75" x14ac:dyDescent="0.2">
      <c r="C142" s="12"/>
      <c r="D142" s="12"/>
      <c r="E142" s="12"/>
      <c r="F142" s="11"/>
      <c r="G142" s="11"/>
    </row>
    <row r="143" spans="3:7" ht="12.75" x14ac:dyDescent="0.2">
      <c r="C143" s="12"/>
      <c r="D143" s="12"/>
      <c r="E143" s="12"/>
      <c r="F143" s="11"/>
      <c r="G143" s="11"/>
    </row>
    <row r="144" spans="3:7" ht="12.75" x14ac:dyDescent="0.2">
      <c r="C144" s="12"/>
      <c r="D144" s="12"/>
      <c r="E144" s="12"/>
      <c r="F144" s="11"/>
      <c r="G144" s="11"/>
    </row>
    <row r="145" spans="3:7" ht="12.75" x14ac:dyDescent="0.2">
      <c r="C145" s="12"/>
      <c r="D145" s="12"/>
      <c r="E145" s="12"/>
      <c r="F145" s="11"/>
      <c r="G145" s="11"/>
    </row>
    <row r="146" spans="3:7" ht="12.75" x14ac:dyDescent="0.2">
      <c r="C146" s="12"/>
      <c r="D146" s="12"/>
      <c r="E146" s="12"/>
      <c r="F146" s="11"/>
      <c r="G146" s="11"/>
    </row>
    <row r="147" spans="3:7" ht="12.75" x14ac:dyDescent="0.2">
      <c r="C147" s="12"/>
      <c r="D147" s="12"/>
      <c r="E147" s="12"/>
      <c r="F147" s="11"/>
      <c r="G147" s="11"/>
    </row>
    <row r="148" spans="3:7" ht="12.75" x14ac:dyDescent="0.2">
      <c r="C148" s="12"/>
      <c r="D148" s="12"/>
      <c r="E148" s="12"/>
      <c r="F148" s="11"/>
      <c r="G148" s="11"/>
    </row>
    <row r="149" spans="3:7" ht="12.75" x14ac:dyDescent="0.2">
      <c r="C149" s="12"/>
      <c r="D149" s="12"/>
      <c r="E149" s="12"/>
      <c r="F149" s="11"/>
      <c r="G149" s="11"/>
    </row>
    <row r="150" spans="3:7" ht="12.75" x14ac:dyDescent="0.2">
      <c r="C150" s="12"/>
      <c r="D150" s="12"/>
      <c r="E150" s="12"/>
      <c r="F150" s="11"/>
      <c r="G150" s="11"/>
    </row>
    <row r="151" spans="3:7" ht="12.75" x14ac:dyDescent="0.2">
      <c r="C151" s="12"/>
      <c r="D151" s="12"/>
      <c r="E151" s="12"/>
      <c r="F151" s="11"/>
      <c r="G151" s="11"/>
    </row>
    <row r="152" spans="3:7" ht="12.75" x14ac:dyDescent="0.2">
      <c r="C152" s="12"/>
      <c r="D152" s="12"/>
      <c r="E152" s="12"/>
      <c r="F152" s="11"/>
      <c r="G152" s="11"/>
    </row>
    <row r="153" spans="3:7" ht="12.75" x14ac:dyDescent="0.2">
      <c r="C153" s="12"/>
      <c r="D153" s="12"/>
      <c r="E153" s="12"/>
      <c r="F153" s="11"/>
      <c r="G153" s="11"/>
    </row>
    <row r="154" spans="3:7" ht="12.75" x14ac:dyDescent="0.2">
      <c r="C154" s="12"/>
      <c r="D154" s="12"/>
      <c r="E154" s="12"/>
      <c r="F154" s="11"/>
      <c r="G154" s="11"/>
    </row>
    <row r="155" spans="3:7" ht="12.75" x14ac:dyDescent="0.2">
      <c r="C155" s="12"/>
      <c r="D155" s="12"/>
      <c r="E155" s="12"/>
      <c r="F155" s="11"/>
      <c r="G155" s="11"/>
    </row>
    <row r="156" spans="3:7" ht="12.75" x14ac:dyDescent="0.2">
      <c r="C156" s="12"/>
      <c r="D156" s="12"/>
      <c r="E156" s="12"/>
      <c r="F156" s="11"/>
      <c r="G156" s="11"/>
    </row>
    <row r="157" spans="3:7" ht="12.75" x14ac:dyDescent="0.2">
      <c r="C157" s="12"/>
      <c r="D157" s="12"/>
      <c r="E157" s="12"/>
      <c r="F157" s="11"/>
      <c r="G157" s="11"/>
    </row>
    <row r="158" spans="3:7" ht="12.75" x14ac:dyDescent="0.2">
      <c r="C158" s="12"/>
      <c r="D158" s="12"/>
      <c r="E158" s="12"/>
      <c r="F158" s="11"/>
      <c r="G158" s="11"/>
    </row>
    <row r="159" spans="3:7" ht="12.75" x14ac:dyDescent="0.2">
      <c r="C159" s="12"/>
      <c r="D159" s="12"/>
      <c r="E159" s="12"/>
      <c r="F159" s="11"/>
      <c r="G159" s="11"/>
    </row>
    <row r="160" spans="3:7" ht="12.75" x14ac:dyDescent="0.2">
      <c r="C160" s="12"/>
      <c r="D160" s="12"/>
      <c r="E160" s="12"/>
      <c r="F160" s="11"/>
      <c r="G160" s="11"/>
    </row>
    <row r="161" spans="3:7" ht="12.75" x14ac:dyDescent="0.2">
      <c r="C161" s="12"/>
      <c r="D161" s="12"/>
      <c r="E161" s="12"/>
      <c r="F161" s="11"/>
      <c r="G161" s="11"/>
    </row>
    <row r="162" spans="3:7" ht="12.75" x14ac:dyDescent="0.2">
      <c r="C162" s="12"/>
      <c r="D162" s="12"/>
      <c r="E162" s="12"/>
      <c r="F162" s="11"/>
      <c r="G162" s="11"/>
    </row>
    <row r="163" spans="3:7" ht="12.75" x14ac:dyDescent="0.2">
      <c r="C163" s="12"/>
      <c r="D163" s="12"/>
      <c r="E163" s="12"/>
      <c r="F163" s="11"/>
      <c r="G163" s="11"/>
    </row>
    <row r="164" spans="3:7" ht="12.75" x14ac:dyDescent="0.2">
      <c r="C164" s="12"/>
      <c r="D164" s="12"/>
      <c r="E164" s="12"/>
      <c r="F164" s="11"/>
      <c r="G164" s="11"/>
    </row>
    <row r="165" spans="3:7" ht="12.75" x14ac:dyDescent="0.2">
      <c r="C165" s="12"/>
      <c r="D165" s="12"/>
      <c r="E165" s="12"/>
      <c r="F165" s="11"/>
      <c r="G165" s="11"/>
    </row>
    <row r="166" spans="3:7" ht="12.75" x14ac:dyDescent="0.2">
      <c r="C166" s="12"/>
      <c r="D166" s="12"/>
      <c r="E166" s="12"/>
      <c r="F166" s="11"/>
      <c r="G166" s="11"/>
    </row>
    <row r="167" spans="3:7" ht="12.75" x14ac:dyDescent="0.2">
      <c r="C167" s="12"/>
      <c r="D167" s="12"/>
      <c r="E167" s="12"/>
      <c r="F167" s="11"/>
      <c r="G167" s="11"/>
    </row>
    <row r="168" spans="3:7" ht="12.75" x14ac:dyDescent="0.2">
      <c r="C168" s="12"/>
      <c r="D168" s="12"/>
      <c r="E168" s="12"/>
      <c r="F168" s="11"/>
      <c r="G168" s="11"/>
    </row>
    <row r="169" spans="3:7" ht="12.75" x14ac:dyDescent="0.2">
      <c r="C169" s="12"/>
      <c r="D169" s="12"/>
      <c r="E169" s="12"/>
      <c r="F169" s="11"/>
      <c r="G169" s="11"/>
    </row>
    <row r="170" spans="3:7" ht="12.75" x14ac:dyDescent="0.2">
      <c r="C170" s="12"/>
      <c r="D170" s="12"/>
      <c r="E170" s="12"/>
      <c r="F170" s="11"/>
      <c r="G170" s="11"/>
    </row>
    <row r="171" spans="3:7" ht="12.75" x14ac:dyDescent="0.2">
      <c r="C171" s="12"/>
      <c r="D171" s="12"/>
      <c r="E171" s="12"/>
      <c r="F171" s="11"/>
      <c r="G171" s="11"/>
    </row>
    <row r="172" spans="3:7" ht="12.75" x14ac:dyDescent="0.2">
      <c r="C172" s="12"/>
      <c r="D172" s="12"/>
      <c r="E172" s="12"/>
      <c r="F172" s="11"/>
      <c r="G172" s="11"/>
    </row>
    <row r="173" spans="3:7" ht="12.75" x14ac:dyDescent="0.2">
      <c r="C173" s="12"/>
      <c r="D173" s="12"/>
      <c r="E173" s="12"/>
      <c r="F173" s="11"/>
      <c r="G173" s="11"/>
    </row>
    <row r="174" spans="3:7" ht="12.75" x14ac:dyDescent="0.2">
      <c r="C174" s="12"/>
      <c r="D174" s="12"/>
      <c r="E174" s="12"/>
      <c r="F174" s="11"/>
      <c r="G174" s="11"/>
    </row>
    <row r="175" spans="3:7" ht="12.75" x14ac:dyDescent="0.2">
      <c r="C175" s="12"/>
      <c r="D175" s="12"/>
      <c r="E175" s="12"/>
      <c r="F175" s="11"/>
      <c r="G175" s="11"/>
    </row>
    <row r="176" spans="3:7" ht="12.75" x14ac:dyDescent="0.2">
      <c r="C176" s="12"/>
      <c r="D176" s="12"/>
      <c r="E176" s="12"/>
      <c r="F176" s="11"/>
      <c r="G176" s="11"/>
    </row>
    <row r="177" spans="3:7" ht="12.75" x14ac:dyDescent="0.2">
      <c r="C177" s="12"/>
      <c r="D177" s="12"/>
      <c r="E177" s="12"/>
      <c r="F177" s="11"/>
      <c r="G177" s="11"/>
    </row>
    <row r="178" spans="3:7" ht="12.75" x14ac:dyDescent="0.2">
      <c r="C178" s="12"/>
      <c r="D178" s="12"/>
      <c r="E178" s="12"/>
      <c r="F178" s="11"/>
      <c r="G178" s="11"/>
    </row>
    <row r="179" spans="3:7" ht="12.75" x14ac:dyDescent="0.2">
      <c r="C179" s="12"/>
      <c r="D179" s="12"/>
      <c r="E179" s="12"/>
      <c r="F179" s="11"/>
      <c r="G179" s="11"/>
    </row>
    <row r="180" spans="3:7" ht="12.75" x14ac:dyDescent="0.2">
      <c r="C180" s="12"/>
      <c r="D180" s="12"/>
      <c r="E180" s="12"/>
      <c r="F180" s="11"/>
      <c r="G180" s="11"/>
    </row>
    <row r="181" spans="3:7" ht="12.75" x14ac:dyDescent="0.2">
      <c r="C181" s="12"/>
      <c r="D181" s="12"/>
      <c r="E181" s="12"/>
      <c r="F181" s="11"/>
      <c r="G181" s="11"/>
    </row>
    <row r="182" spans="3:7" ht="12.75" x14ac:dyDescent="0.2">
      <c r="C182" s="12"/>
      <c r="D182" s="12"/>
      <c r="E182" s="12"/>
      <c r="F182" s="11"/>
      <c r="G182" s="11"/>
    </row>
    <row r="183" spans="3:7" ht="12.75" x14ac:dyDescent="0.2">
      <c r="C183" s="12"/>
      <c r="D183" s="12"/>
      <c r="E183" s="12"/>
      <c r="F183" s="11"/>
      <c r="G183" s="11"/>
    </row>
    <row r="184" spans="3:7" ht="12.75" x14ac:dyDescent="0.2">
      <c r="C184" s="12"/>
      <c r="D184" s="12"/>
      <c r="E184" s="12"/>
      <c r="F184" s="11"/>
      <c r="G184" s="11"/>
    </row>
    <row r="185" spans="3:7" ht="12.75" x14ac:dyDescent="0.2">
      <c r="C185" s="12"/>
      <c r="D185" s="12"/>
      <c r="E185" s="12"/>
      <c r="F185" s="11"/>
      <c r="G185" s="11"/>
    </row>
    <row r="186" spans="3:7" ht="12.75" x14ac:dyDescent="0.2">
      <c r="C186" s="12"/>
      <c r="D186" s="12"/>
      <c r="E186" s="12"/>
      <c r="F186" s="11"/>
      <c r="G186" s="11"/>
    </row>
    <row r="187" spans="3:7" ht="12.75" x14ac:dyDescent="0.2">
      <c r="C187" s="12"/>
      <c r="D187" s="12"/>
      <c r="E187" s="12"/>
      <c r="F187" s="11"/>
      <c r="G187" s="11"/>
    </row>
    <row r="188" spans="3:7" ht="12.75" x14ac:dyDescent="0.2">
      <c r="C188" s="12"/>
      <c r="D188" s="12"/>
      <c r="E188" s="12"/>
      <c r="F188" s="11"/>
      <c r="G188" s="11"/>
    </row>
    <row r="189" spans="3:7" ht="12.75" x14ac:dyDescent="0.2">
      <c r="C189" s="12"/>
      <c r="D189" s="12"/>
      <c r="E189" s="12"/>
      <c r="F189" s="11"/>
      <c r="G189" s="11"/>
    </row>
    <row r="190" spans="3:7" ht="12.75" x14ac:dyDescent="0.2">
      <c r="C190" s="12"/>
      <c r="D190" s="12"/>
      <c r="E190" s="12"/>
      <c r="F190" s="11"/>
      <c r="G190" s="11"/>
    </row>
    <row r="191" spans="3:7" ht="12.75" x14ac:dyDescent="0.2">
      <c r="C191" s="12"/>
      <c r="D191" s="12"/>
      <c r="E191" s="12"/>
      <c r="F191" s="11"/>
      <c r="G191" s="11"/>
    </row>
    <row r="192" spans="3:7" ht="12.75" x14ac:dyDescent="0.2">
      <c r="C192" s="12"/>
      <c r="D192" s="12"/>
      <c r="E192" s="12"/>
      <c r="F192" s="11"/>
      <c r="G192" s="11"/>
    </row>
    <row r="193" spans="3:7" ht="12.75" x14ac:dyDescent="0.2">
      <c r="C193" s="12"/>
      <c r="D193" s="12"/>
      <c r="E193" s="12"/>
      <c r="F193" s="11"/>
      <c r="G193" s="11"/>
    </row>
    <row r="194" spans="3:7" ht="12.75" x14ac:dyDescent="0.2">
      <c r="C194" s="12"/>
      <c r="D194" s="12"/>
      <c r="E194" s="12"/>
      <c r="F194" s="11"/>
      <c r="G194" s="11"/>
    </row>
    <row r="195" spans="3:7" ht="12.75" x14ac:dyDescent="0.2">
      <c r="C195" s="12"/>
      <c r="D195" s="12"/>
      <c r="E195" s="12"/>
      <c r="F195" s="11"/>
      <c r="G195" s="11"/>
    </row>
    <row r="196" spans="3:7" ht="12.75" x14ac:dyDescent="0.2">
      <c r="C196" s="12"/>
      <c r="D196" s="12"/>
      <c r="E196" s="12"/>
      <c r="F196" s="11"/>
      <c r="G196" s="11"/>
    </row>
    <row r="197" spans="3:7" ht="12.75" x14ac:dyDescent="0.2">
      <c r="C197" s="12"/>
      <c r="D197" s="12"/>
      <c r="E197" s="12"/>
      <c r="F197" s="11"/>
      <c r="G197" s="11"/>
    </row>
    <row r="198" spans="3:7" ht="12.75" x14ac:dyDescent="0.2">
      <c r="C198" s="12"/>
      <c r="D198" s="12"/>
      <c r="E198" s="12"/>
      <c r="F198" s="11"/>
      <c r="G198" s="11"/>
    </row>
    <row r="199" spans="3:7" ht="12.75" x14ac:dyDescent="0.2">
      <c r="C199" s="12"/>
      <c r="D199" s="12"/>
      <c r="E199" s="12"/>
      <c r="F199" s="11"/>
      <c r="G199" s="11"/>
    </row>
    <row r="200" spans="3:7" ht="12.75" x14ac:dyDescent="0.2">
      <c r="C200" s="12"/>
      <c r="D200" s="12"/>
      <c r="E200" s="12"/>
      <c r="F200" s="11"/>
      <c r="G200" s="11"/>
    </row>
    <row r="201" spans="3:7" ht="12.75" x14ac:dyDescent="0.2">
      <c r="C201" s="12"/>
      <c r="D201" s="12"/>
      <c r="E201" s="12"/>
      <c r="F201" s="11"/>
      <c r="G201" s="11"/>
    </row>
    <row r="202" spans="3:7" ht="12.75" x14ac:dyDescent="0.2">
      <c r="C202" s="12"/>
      <c r="D202" s="12"/>
      <c r="E202" s="12"/>
      <c r="F202" s="11"/>
      <c r="G202" s="11"/>
    </row>
    <row r="203" spans="3:7" ht="12.75" x14ac:dyDescent="0.2">
      <c r="C203" s="12"/>
      <c r="D203" s="12"/>
      <c r="E203" s="12"/>
      <c r="F203" s="11"/>
      <c r="G203" s="11"/>
    </row>
    <row r="204" spans="3:7" ht="12.75" x14ac:dyDescent="0.2">
      <c r="C204" s="12"/>
      <c r="D204" s="12"/>
      <c r="E204" s="12"/>
      <c r="F204" s="11"/>
      <c r="G204" s="11"/>
    </row>
    <row r="205" spans="3:7" ht="12.75" x14ac:dyDescent="0.2">
      <c r="C205" s="12"/>
      <c r="D205" s="12"/>
      <c r="E205" s="12"/>
      <c r="F205" s="11"/>
      <c r="G205" s="11"/>
    </row>
    <row r="206" spans="3:7" ht="12.75" x14ac:dyDescent="0.2">
      <c r="C206" s="12"/>
      <c r="D206" s="12"/>
      <c r="E206" s="12"/>
      <c r="F206" s="11"/>
      <c r="G206" s="11"/>
    </row>
    <row r="207" spans="3:7" ht="12.75" x14ac:dyDescent="0.2">
      <c r="C207" s="12"/>
      <c r="D207" s="12"/>
      <c r="E207" s="12"/>
      <c r="F207" s="11"/>
      <c r="G207" s="11"/>
    </row>
    <row r="208" spans="3:7" ht="12.75" x14ac:dyDescent="0.2">
      <c r="C208" s="12"/>
      <c r="D208" s="12"/>
      <c r="E208" s="12"/>
      <c r="F208" s="11"/>
      <c r="G208" s="11"/>
    </row>
    <row r="209" spans="3:7" ht="12.75" x14ac:dyDescent="0.2">
      <c r="C209" s="12"/>
      <c r="D209" s="12"/>
      <c r="E209" s="12"/>
      <c r="F209" s="11"/>
      <c r="G209" s="11"/>
    </row>
    <row r="210" spans="3:7" ht="12.75" x14ac:dyDescent="0.2">
      <c r="C210" s="12"/>
      <c r="D210" s="12"/>
      <c r="E210" s="12"/>
      <c r="F210" s="11"/>
      <c r="G210" s="11"/>
    </row>
    <row r="211" spans="3:7" ht="12.75" x14ac:dyDescent="0.2">
      <c r="C211" s="12"/>
      <c r="D211" s="12"/>
      <c r="E211" s="12"/>
      <c r="F211" s="11"/>
      <c r="G211" s="11"/>
    </row>
    <row r="212" spans="3:7" ht="12.75" x14ac:dyDescent="0.2">
      <c r="C212" s="12"/>
      <c r="D212" s="12"/>
      <c r="E212" s="12"/>
      <c r="F212" s="11"/>
      <c r="G212" s="11"/>
    </row>
    <row r="213" spans="3:7" ht="12.75" x14ac:dyDescent="0.2">
      <c r="C213" s="12"/>
      <c r="D213" s="12"/>
      <c r="E213" s="12"/>
      <c r="F213" s="11"/>
      <c r="G213" s="11"/>
    </row>
    <row r="214" spans="3:7" ht="12.75" x14ac:dyDescent="0.2">
      <c r="C214" s="12"/>
      <c r="D214" s="12"/>
      <c r="E214" s="12"/>
      <c r="F214" s="11"/>
      <c r="G214" s="11"/>
    </row>
    <row r="215" spans="3:7" ht="12.75" x14ac:dyDescent="0.2">
      <c r="C215" s="12"/>
      <c r="D215" s="12"/>
      <c r="E215" s="12"/>
      <c r="F215" s="11"/>
      <c r="G215" s="11"/>
    </row>
    <row r="216" spans="3:7" ht="12.75" x14ac:dyDescent="0.2">
      <c r="C216" s="12"/>
      <c r="D216" s="12"/>
      <c r="E216" s="12"/>
      <c r="F216" s="11"/>
      <c r="G216" s="11"/>
    </row>
    <row r="217" spans="3:7" ht="12.75" x14ac:dyDescent="0.2">
      <c r="C217" s="12"/>
      <c r="D217" s="12"/>
      <c r="E217" s="12"/>
      <c r="F217" s="11"/>
      <c r="G217" s="11"/>
    </row>
    <row r="218" spans="3:7" ht="12.75" x14ac:dyDescent="0.2">
      <c r="C218" s="12"/>
      <c r="D218" s="12"/>
      <c r="E218" s="12"/>
      <c r="F218" s="11"/>
      <c r="G218" s="11"/>
    </row>
    <row r="219" spans="3:7" ht="12.75" x14ac:dyDescent="0.2">
      <c r="C219" s="12"/>
      <c r="D219" s="12"/>
      <c r="E219" s="12"/>
      <c r="F219" s="11"/>
      <c r="G219" s="11"/>
    </row>
    <row r="220" spans="3:7" ht="12.75" x14ac:dyDescent="0.2">
      <c r="C220" s="12"/>
      <c r="D220" s="12"/>
      <c r="E220" s="12"/>
      <c r="F220" s="11"/>
      <c r="G220" s="11"/>
    </row>
    <row r="221" spans="3:7" ht="12.75" x14ac:dyDescent="0.2">
      <c r="C221" s="12"/>
      <c r="D221" s="12"/>
      <c r="E221" s="12"/>
      <c r="F221" s="11"/>
      <c r="G221" s="11"/>
    </row>
    <row r="222" spans="3:7" ht="12.75" x14ac:dyDescent="0.2">
      <c r="C222" s="12"/>
      <c r="D222" s="12"/>
      <c r="E222" s="12"/>
      <c r="F222" s="11"/>
      <c r="G222" s="11"/>
    </row>
    <row r="223" spans="3:7" ht="12.75" x14ac:dyDescent="0.2">
      <c r="C223" s="12"/>
      <c r="D223" s="12"/>
      <c r="E223" s="12"/>
      <c r="F223" s="11"/>
      <c r="G223" s="11"/>
    </row>
    <row r="224" spans="3:7" ht="12.75" x14ac:dyDescent="0.2">
      <c r="C224" s="12"/>
      <c r="D224" s="12"/>
      <c r="E224" s="12"/>
      <c r="F224" s="11"/>
      <c r="G224" s="11"/>
    </row>
    <row r="225" spans="3:7" ht="12.75" x14ac:dyDescent="0.2">
      <c r="C225" s="12"/>
      <c r="D225" s="12"/>
      <c r="E225" s="12"/>
      <c r="F225" s="11"/>
      <c r="G225" s="11"/>
    </row>
    <row r="226" spans="3:7" ht="12.75" x14ac:dyDescent="0.2">
      <c r="C226" s="12"/>
      <c r="D226" s="12"/>
      <c r="E226" s="12"/>
      <c r="F226" s="11"/>
      <c r="G226" s="11"/>
    </row>
    <row r="227" spans="3:7" ht="12.75" x14ac:dyDescent="0.2">
      <c r="C227" s="12"/>
      <c r="D227" s="12"/>
      <c r="E227" s="12"/>
      <c r="F227" s="11"/>
      <c r="G227" s="11"/>
    </row>
    <row r="228" spans="3:7" ht="12.75" x14ac:dyDescent="0.2">
      <c r="C228" s="12"/>
      <c r="D228" s="12"/>
      <c r="E228" s="12"/>
      <c r="F228" s="11"/>
      <c r="G228" s="11"/>
    </row>
    <row r="229" spans="3:7" ht="12.75" x14ac:dyDescent="0.2">
      <c r="C229" s="12"/>
      <c r="D229" s="12"/>
      <c r="E229" s="12"/>
      <c r="F229" s="11"/>
      <c r="G229" s="11"/>
    </row>
    <row r="230" spans="3:7" ht="12.75" x14ac:dyDescent="0.2">
      <c r="C230" s="12"/>
      <c r="D230" s="12"/>
      <c r="E230" s="12"/>
      <c r="F230" s="11"/>
      <c r="G230" s="11"/>
    </row>
    <row r="231" spans="3:7" ht="12.75" x14ac:dyDescent="0.2">
      <c r="C231" s="12"/>
      <c r="D231" s="12"/>
      <c r="E231" s="12"/>
      <c r="F231" s="11"/>
      <c r="G231" s="11"/>
    </row>
    <row r="232" spans="3:7" ht="12.75" x14ac:dyDescent="0.2">
      <c r="C232" s="12"/>
      <c r="D232" s="12"/>
      <c r="E232" s="12"/>
      <c r="F232" s="11"/>
      <c r="G232" s="11"/>
    </row>
    <row r="233" spans="3:7" ht="12.75" x14ac:dyDescent="0.2">
      <c r="C233" s="12"/>
      <c r="D233" s="12"/>
      <c r="E233" s="12"/>
      <c r="F233" s="11"/>
      <c r="G233" s="11"/>
    </row>
    <row r="234" spans="3:7" ht="12.75" x14ac:dyDescent="0.2">
      <c r="C234" s="12"/>
      <c r="D234" s="12"/>
      <c r="E234" s="12"/>
      <c r="F234" s="11"/>
      <c r="G234" s="11"/>
    </row>
    <row r="235" spans="3:7" ht="12.75" x14ac:dyDescent="0.2">
      <c r="C235" s="12"/>
      <c r="D235" s="12"/>
      <c r="E235" s="12"/>
      <c r="F235" s="11"/>
      <c r="G235" s="11"/>
    </row>
    <row r="236" spans="3:7" ht="12.75" x14ac:dyDescent="0.2">
      <c r="C236" s="12"/>
      <c r="D236" s="12"/>
      <c r="E236" s="12"/>
      <c r="F236" s="11"/>
      <c r="G236" s="11"/>
    </row>
    <row r="237" spans="3:7" ht="12.75" x14ac:dyDescent="0.2">
      <c r="C237" s="12"/>
      <c r="D237" s="12"/>
      <c r="E237" s="12"/>
      <c r="F237" s="11"/>
      <c r="G237" s="11"/>
    </row>
    <row r="238" spans="3:7" ht="12.75" x14ac:dyDescent="0.2">
      <c r="C238" s="12"/>
      <c r="D238" s="12"/>
      <c r="E238" s="12"/>
      <c r="F238" s="11"/>
      <c r="G238" s="11"/>
    </row>
    <row r="239" spans="3:7" ht="12.75" x14ac:dyDescent="0.2">
      <c r="C239" s="12"/>
      <c r="D239" s="12"/>
      <c r="E239" s="12"/>
      <c r="F239" s="11"/>
      <c r="G239" s="11"/>
    </row>
    <row r="240" spans="3:7" ht="12.75" x14ac:dyDescent="0.2">
      <c r="C240" s="12"/>
      <c r="D240" s="12"/>
      <c r="E240" s="12"/>
      <c r="F240" s="11"/>
      <c r="G240" s="11"/>
    </row>
    <row r="241" spans="3:7" ht="12.75" x14ac:dyDescent="0.2">
      <c r="C241" s="12"/>
      <c r="D241" s="12"/>
      <c r="E241" s="12"/>
      <c r="F241" s="11"/>
      <c r="G241" s="11"/>
    </row>
    <row r="242" spans="3:7" ht="12.75" x14ac:dyDescent="0.2">
      <c r="C242" s="12"/>
      <c r="D242" s="12"/>
      <c r="E242" s="12"/>
      <c r="F242" s="11"/>
      <c r="G242" s="11"/>
    </row>
    <row r="243" spans="3:7" ht="12.75" x14ac:dyDescent="0.2">
      <c r="C243" s="12"/>
      <c r="D243" s="12"/>
      <c r="E243" s="12"/>
      <c r="F243" s="11"/>
      <c r="G243" s="11"/>
    </row>
    <row r="244" spans="3:7" ht="12.75" x14ac:dyDescent="0.2">
      <c r="C244" s="12"/>
      <c r="D244" s="12"/>
      <c r="E244" s="12"/>
      <c r="F244" s="11"/>
      <c r="G244" s="11"/>
    </row>
    <row r="245" spans="3:7" ht="12.75" x14ac:dyDescent="0.2">
      <c r="C245" s="12"/>
      <c r="D245" s="12"/>
      <c r="E245" s="12"/>
      <c r="F245" s="11"/>
      <c r="G245" s="11"/>
    </row>
    <row r="246" spans="3:7" ht="12.75" x14ac:dyDescent="0.2">
      <c r="C246" s="12"/>
      <c r="D246" s="12"/>
      <c r="E246" s="12"/>
      <c r="F246" s="11"/>
      <c r="G246" s="11"/>
    </row>
    <row r="247" spans="3:7" ht="12.75" x14ac:dyDescent="0.2">
      <c r="C247" s="12"/>
      <c r="D247" s="12"/>
      <c r="E247" s="12"/>
      <c r="F247" s="11"/>
      <c r="G247" s="11"/>
    </row>
    <row r="248" spans="3:7" ht="12.75" x14ac:dyDescent="0.2">
      <c r="C248" s="12"/>
      <c r="D248" s="12"/>
      <c r="E248" s="12"/>
      <c r="F248" s="11"/>
      <c r="G248" s="11"/>
    </row>
    <row r="249" spans="3:7" ht="12.75" x14ac:dyDescent="0.2">
      <c r="C249" s="12"/>
      <c r="D249" s="12"/>
      <c r="E249" s="12"/>
      <c r="F249" s="11"/>
      <c r="G249" s="11"/>
    </row>
    <row r="250" spans="3:7" ht="12.75" x14ac:dyDescent="0.2">
      <c r="C250" s="12"/>
      <c r="D250" s="12"/>
      <c r="E250" s="12"/>
      <c r="F250" s="11"/>
      <c r="G250" s="11"/>
    </row>
    <row r="251" spans="3:7" ht="12.75" x14ac:dyDescent="0.2">
      <c r="C251" s="12"/>
      <c r="D251" s="12"/>
      <c r="E251" s="12"/>
      <c r="F251" s="11"/>
      <c r="G251" s="11"/>
    </row>
    <row r="252" spans="3:7" ht="12.75" x14ac:dyDescent="0.2">
      <c r="C252" s="12"/>
      <c r="D252" s="12"/>
      <c r="E252" s="12"/>
      <c r="F252" s="11"/>
      <c r="G252" s="11"/>
    </row>
    <row r="253" spans="3:7" ht="12.75" x14ac:dyDescent="0.2">
      <c r="C253" s="12"/>
      <c r="D253" s="12"/>
      <c r="E253" s="12"/>
      <c r="F253" s="11"/>
      <c r="G253" s="11"/>
    </row>
    <row r="254" spans="3:7" ht="12.75" x14ac:dyDescent="0.2">
      <c r="C254" s="12"/>
      <c r="D254" s="12"/>
      <c r="E254" s="12"/>
      <c r="F254" s="11"/>
      <c r="G254" s="11"/>
    </row>
    <row r="255" spans="3:7" ht="12.75" x14ac:dyDescent="0.2">
      <c r="C255" s="12"/>
      <c r="D255" s="12"/>
      <c r="E255" s="12"/>
      <c r="F255" s="11"/>
      <c r="G255" s="11"/>
    </row>
    <row r="256" spans="3:7" ht="12.75" x14ac:dyDescent="0.2">
      <c r="C256" s="12"/>
      <c r="D256" s="12"/>
      <c r="E256" s="12"/>
      <c r="F256" s="11"/>
      <c r="G256" s="11"/>
    </row>
    <row r="257" spans="3:7" ht="12.75" x14ac:dyDescent="0.2">
      <c r="C257" s="12"/>
      <c r="D257" s="12"/>
      <c r="E257" s="12"/>
      <c r="F257" s="11"/>
      <c r="G257" s="11"/>
    </row>
    <row r="258" spans="3:7" ht="12.75" x14ac:dyDescent="0.2">
      <c r="C258" s="12"/>
      <c r="D258" s="12"/>
      <c r="E258" s="12"/>
      <c r="F258" s="11"/>
      <c r="G258" s="11"/>
    </row>
    <row r="259" spans="3:7" ht="12.75" x14ac:dyDescent="0.2">
      <c r="C259" s="12"/>
      <c r="D259" s="12"/>
      <c r="E259" s="12"/>
      <c r="F259" s="11"/>
      <c r="G259" s="11"/>
    </row>
    <row r="260" spans="3:7" ht="12.75" x14ac:dyDescent="0.2">
      <c r="C260" s="12"/>
      <c r="D260" s="12"/>
      <c r="E260" s="12"/>
      <c r="F260" s="11"/>
      <c r="G260" s="11"/>
    </row>
    <row r="261" spans="3:7" ht="12.75" x14ac:dyDescent="0.2">
      <c r="C261" s="12"/>
      <c r="D261" s="12"/>
      <c r="E261" s="12"/>
      <c r="F261" s="11"/>
      <c r="G261" s="11"/>
    </row>
    <row r="262" spans="3:7" ht="12.75" x14ac:dyDescent="0.2">
      <c r="C262" s="12"/>
      <c r="D262" s="12"/>
      <c r="E262" s="12"/>
      <c r="F262" s="11"/>
      <c r="G262" s="11"/>
    </row>
    <row r="263" spans="3:7" ht="12.75" x14ac:dyDescent="0.2">
      <c r="C263" s="12"/>
      <c r="D263" s="12"/>
      <c r="E263" s="12"/>
      <c r="F263" s="11"/>
      <c r="G263" s="11"/>
    </row>
    <row r="264" spans="3:7" ht="12.75" x14ac:dyDescent="0.2">
      <c r="C264" s="12"/>
      <c r="D264" s="12"/>
      <c r="E264" s="12"/>
      <c r="F264" s="11"/>
      <c r="G264" s="11"/>
    </row>
    <row r="265" spans="3:7" ht="12.75" x14ac:dyDescent="0.2">
      <c r="C265" s="12"/>
      <c r="D265" s="12"/>
      <c r="E265" s="12"/>
      <c r="F265" s="11"/>
      <c r="G265" s="11"/>
    </row>
    <row r="266" spans="3:7" ht="12.75" x14ac:dyDescent="0.2">
      <c r="C266" s="12"/>
      <c r="D266" s="12"/>
      <c r="E266" s="12"/>
      <c r="F266" s="11"/>
      <c r="G266" s="11"/>
    </row>
    <row r="267" spans="3:7" ht="12.75" x14ac:dyDescent="0.2">
      <c r="C267" s="12"/>
      <c r="D267" s="12"/>
      <c r="E267" s="12"/>
      <c r="F267" s="11"/>
      <c r="G267" s="11"/>
    </row>
    <row r="268" spans="3:7" ht="12.75" x14ac:dyDescent="0.2">
      <c r="C268" s="12"/>
      <c r="D268" s="12"/>
      <c r="E268" s="12"/>
      <c r="F268" s="11"/>
      <c r="G268" s="11"/>
    </row>
    <row r="269" spans="3:7" ht="12.75" x14ac:dyDescent="0.2">
      <c r="C269" s="12"/>
      <c r="D269" s="12"/>
      <c r="E269" s="12"/>
      <c r="F269" s="11"/>
      <c r="G269" s="11"/>
    </row>
    <row r="270" spans="3:7" ht="12.75" x14ac:dyDescent="0.2">
      <c r="C270" s="12"/>
      <c r="D270" s="12"/>
      <c r="E270" s="12"/>
      <c r="F270" s="11"/>
      <c r="G270" s="11"/>
    </row>
    <row r="271" spans="3:7" ht="12.75" x14ac:dyDescent="0.2">
      <c r="C271" s="12"/>
      <c r="D271" s="12"/>
      <c r="E271" s="12"/>
      <c r="F271" s="11"/>
      <c r="G271" s="11"/>
    </row>
    <row r="272" spans="3:7" ht="12.75" x14ac:dyDescent="0.2">
      <c r="C272" s="12"/>
      <c r="D272" s="12"/>
      <c r="E272" s="12"/>
      <c r="F272" s="11"/>
      <c r="G272" s="11"/>
    </row>
    <row r="273" spans="3:7" ht="12.75" x14ac:dyDescent="0.2">
      <c r="C273" s="12"/>
      <c r="D273" s="12"/>
      <c r="E273" s="12"/>
      <c r="F273" s="11"/>
      <c r="G273" s="11"/>
    </row>
    <row r="274" spans="3:7" ht="12.75" x14ac:dyDescent="0.2">
      <c r="C274" s="12"/>
      <c r="D274" s="12"/>
      <c r="E274" s="12"/>
      <c r="F274" s="11"/>
      <c r="G274" s="11"/>
    </row>
    <row r="275" spans="3:7" ht="12.75" x14ac:dyDescent="0.2">
      <c r="C275" s="12"/>
      <c r="D275" s="12"/>
      <c r="E275" s="12"/>
      <c r="F275" s="11"/>
      <c r="G275" s="11"/>
    </row>
    <row r="276" spans="3:7" ht="12.75" x14ac:dyDescent="0.2">
      <c r="C276" s="12"/>
      <c r="D276" s="12"/>
      <c r="E276" s="12"/>
      <c r="F276" s="11"/>
      <c r="G276" s="11"/>
    </row>
    <row r="277" spans="3:7" ht="12.75" x14ac:dyDescent="0.2">
      <c r="C277" s="12"/>
      <c r="D277" s="12"/>
      <c r="E277" s="12"/>
      <c r="F277" s="11"/>
      <c r="G277" s="11"/>
    </row>
    <row r="278" spans="3:7" ht="12.75" x14ac:dyDescent="0.2">
      <c r="C278" s="12"/>
      <c r="D278" s="12"/>
      <c r="E278" s="12"/>
      <c r="F278" s="11"/>
      <c r="G278" s="11"/>
    </row>
    <row r="279" spans="3:7" ht="12.75" x14ac:dyDescent="0.2">
      <c r="C279" s="12"/>
      <c r="D279" s="12"/>
      <c r="E279" s="12"/>
      <c r="F279" s="11"/>
      <c r="G279" s="11"/>
    </row>
    <row r="280" spans="3:7" ht="12.75" x14ac:dyDescent="0.2">
      <c r="C280" s="12"/>
      <c r="D280" s="12"/>
      <c r="E280" s="12"/>
      <c r="F280" s="11"/>
      <c r="G280" s="11"/>
    </row>
    <row r="281" spans="3:7" ht="12.75" x14ac:dyDescent="0.2">
      <c r="C281" s="12"/>
      <c r="D281" s="12"/>
      <c r="E281" s="12"/>
      <c r="F281" s="11"/>
      <c r="G281" s="11"/>
    </row>
    <row r="282" spans="3:7" ht="12.75" x14ac:dyDescent="0.2">
      <c r="C282" s="12"/>
      <c r="D282" s="12"/>
      <c r="E282" s="12"/>
      <c r="F282" s="11"/>
      <c r="G282" s="11"/>
    </row>
    <row r="283" spans="3:7" ht="12.75" x14ac:dyDescent="0.2">
      <c r="C283" s="12"/>
      <c r="D283" s="12"/>
      <c r="E283" s="12"/>
      <c r="F283" s="11"/>
      <c r="G283" s="11"/>
    </row>
    <row r="284" spans="3:7" ht="12.75" x14ac:dyDescent="0.2">
      <c r="C284" s="12"/>
      <c r="D284" s="12"/>
      <c r="E284" s="12"/>
      <c r="F284" s="11"/>
      <c r="G284" s="11"/>
    </row>
    <row r="285" spans="3:7" ht="12.75" x14ac:dyDescent="0.2">
      <c r="C285" s="12"/>
      <c r="D285" s="12"/>
      <c r="E285" s="12"/>
      <c r="F285" s="11"/>
      <c r="G285" s="11"/>
    </row>
    <row r="286" spans="3:7" ht="12.75" x14ac:dyDescent="0.2">
      <c r="C286" s="12"/>
      <c r="D286" s="12"/>
      <c r="E286" s="12"/>
      <c r="F286" s="11"/>
      <c r="G286" s="11"/>
    </row>
    <row r="287" spans="3:7" ht="12.75" x14ac:dyDescent="0.2">
      <c r="C287" s="12"/>
      <c r="D287" s="12"/>
      <c r="E287" s="12"/>
      <c r="F287" s="11"/>
      <c r="G287" s="11"/>
    </row>
    <row r="288" spans="3:7" ht="12.75" x14ac:dyDescent="0.2">
      <c r="C288" s="12"/>
      <c r="D288" s="12"/>
      <c r="E288" s="12"/>
      <c r="F288" s="11"/>
      <c r="G288" s="11"/>
    </row>
    <row r="289" spans="3:7" ht="12.75" x14ac:dyDescent="0.2">
      <c r="C289" s="12"/>
      <c r="D289" s="12"/>
      <c r="E289" s="12"/>
      <c r="F289" s="11"/>
      <c r="G289" s="11"/>
    </row>
    <row r="290" spans="3:7" ht="12.75" x14ac:dyDescent="0.2">
      <c r="C290" s="12"/>
      <c r="D290" s="12"/>
      <c r="E290" s="12"/>
      <c r="F290" s="11"/>
      <c r="G290" s="11"/>
    </row>
    <row r="291" spans="3:7" ht="12.75" x14ac:dyDescent="0.2">
      <c r="C291" s="12"/>
      <c r="D291" s="12"/>
      <c r="E291" s="12"/>
      <c r="F291" s="11"/>
      <c r="G291" s="11"/>
    </row>
    <row r="292" spans="3:7" ht="12.75" x14ac:dyDescent="0.2">
      <c r="C292" s="12"/>
      <c r="D292" s="12"/>
      <c r="E292" s="12"/>
      <c r="F292" s="11"/>
      <c r="G292" s="11"/>
    </row>
    <row r="293" spans="3:7" ht="12.75" x14ac:dyDescent="0.2">
      <c r="C293" s="12"/>
      <c r="D293" s="12"/>
      <c r="E293" s="12"/>
      <c r="F293" s="11"/>
      <c r="G293" s="11"/>
    </row>
    <row r="294" spans="3:7" ht="12.75" x14ac:dyDescent="0.2">
      <c r="C294" s="12"/>
      <c r="D294" s="12"/>
      <c r="E294" s="12"/>
      <c r="F294" s="11"/>
      <c r="G294" s="11"/>
    </row>
    <row r="295" spans="3:7" ht="12.75" x14ac:dyDescent="0.2">
      <c r="C295" s="12"/>
      <c r="D295" s="12"/>
      <c r="E295" s="12"/>
      <c r="F295" s="11"/>
      <c r="G295" s="11"/>
    </row>
    <row r="296" spans="3:7" ht="12.75" x14ac:dyDescent="0.2">
      <c r="C296" s="12"/>
      <c r="D296" s="12"/>
      <c r="E296" s="12"/>
      <c r="F296" s="11"/>
      <c r="G296" s="11"/>
    </row>
    <row r="297" spans="3:7" ht="12.75" x14ac:dyDescent="0.2">
      <c r="C297" s="12"/>
      <c r="D297" s="12"/>
      <c r="E297" s="12"/>
      <c r="F297" s="11"/>
      <c r="G297" s="11"/>
    </row>
    <row r="298" spans="3:7" ht="12.75" x14ac:dyDescent="0.2">
      <c r="C298" s="12"/>
      <c r="D298" s="12"/>
      <c r="E298" s="12"/>
      <c r="F298" s="11"/>
      <c r="G298" s="11"/>
    </row>
    <row r="299" spans="3:7" ht="12.75" x14ac:dyDescent="0.2">
      <c r="C299" s="12"/>
      <c r="D299" s="12"/>
      <c r="E299" s="12"/>
      <c r="F299" s="11"/>
      <c r="G299" s="11"/>
    </row>
    <row r="300" spans="3:7" ht="12.75" x14ac:dyDescent="0.2">
      <c r="C300" s="12"/>
      <c r="D300" s="12"/>
      <c r="E300" s="12"/>
      <c r="F300" s="11"/>
      <c r="G300" s="11"/>
    </row>
    <row r="301" spans="3:7" ht="12.75" x14ac:dyDescent="0.2">
      <c r="C301" s="12"/>
      <c r="D301" s="12"/>
      <c r="E301" s="12"/>
      <c r="F301" s="11"/>
      <c r="G301" s="11"/>
    </row>
    <row r="302" spans="3:7" ht="12.75" x14ac:dyDescent="0.2">
      <c r="C302" s="12"/>
      <c r="D302" s="12"/>
      <c r="E302" s="12"/>
      <c r="F302" s="11"/>
      <c r="G302" s="11"/>
    </row>
    <row r="303" spans="3:7" ht="12.75" x14ac:dyDescent="0.2">
      <c r="C303" s="12"/>
      <c r="D303" s="12"/>
      <c r="E303" s="12"/>
      <c r="F303" s="11"/>
      <c r="G303" s="11"/>
    </row>
    <row r="304" spans="3:7" ht="12.75" x14ac:dyDescent="0.2">
      <c r="C304" s="12"/>
      <c r="D304" s="12"/>
      <c r="E304" s="12"/>
      <c r="F304" s="11"/>
      <c r="G304" s="11"/>
    </row>
    <row r="305" spans="3:7" ht="12.75" x14ac:dyDescent="0.2">
      <c r="C305" s="12"/>
      <c r="D305" s="12"/>
      <c r="E305" s="12"/>
      <c r="F305" s="11"/>
      <c r="G305" s="11"/>
    </row>
    <row r="306" spans="3:7" ht="12.75" x14ac:dyDescent="0.2">
      <c r="C306" s="12"/>
      <c r="D306" s="12"/>
      <c r="E306" s="12"/>
      <c r="F306" s="11"/>
      <c r="G306" s="11"/>
    </row>
    <row r="307" spans="3:7" ht="12.75" x14ac:dyDescent="0.2">
      <c r="C307" s="12"/>
      <c r="D307" s="12"/>
      <c r="E307" s="12"/>
      <c r="F307" s="11"/>
      <c r="G307" s="11"/>
    </row>
    <row r="308" spans="3:7" ht="12.75" x14ac:dyDescent="0.2">
      <c r="C308" s="12"/>
      <c r="D308" s="12"/>
      <c r="E308" s="12"/>
      <c r="F308" s="11"/>
      <c r="G308" s="11"/>
    </row>
    <row r="309" spans="3:7" ht="12.75" x14ac:dyDescent="0.2">
      <c r="C309" s="12"/>
      <c r="D309" s="12"/>
      <c r="E309" s="12"/>
      <c r="F309" s="11"/>
      <c r="G309" s="11"/>
    </row>
    <row r="310" spans="3:7" ht="12.75" x14ac:dyDescent="0.2">
      <c r="C310" s="12"/>
      <c r="D310" s="12"/>
      <c r="E310" s="12"/>
      <c r="F310" s="11"/>
      <c r="G310" s="11"/>
    </row>
    <row r="311" spans="3:7" ht="12.75" x14ac:dyDescent="0.2">
      <c r="C311" s="12"/>
      <c r="D311" s="12"/>
      <c r="E311" s="12"/>
      <c r="F311" s="11"/>
      <c r="G311" s="11"/>
    </row>
    <row r="312" spans="3:7" ht="12.75" x14ac:dyDescent="0.2">
      <c r="C312" s="12"/>
      <c r="D312" s="12"/>
      <c r="E312" s="12"/>
      <c r="F312" s="11"/>
      <c r="G312" s="11"/>
    </row>
    <row r="313" spans="3:7" ht="12.75" x14ac:dyDescent="0.2">
      <c r="C313" s="12"/>
      <c r="D313" s="12"/>
      <c r="E313" s="12"/>
      <c r="F313" s="11"/>
      <c r="G313" s="11"/>
    </row>
    <row r="314" spans="3:7" ht="12.75" x14ac:dyDescent="0.2">
      <c r="C314" s="12"/>
      <c r="D314" s="12"/>
      <c r="E314" s="12"/>
      <c r="F314" s="11"/>
      <c r="G314" s="11"/>
    </row>
    <row r="315" spans="3:7" ht="12.75" x14ac:dyDescent="0.2">
      <c r="C315" s="12"/>
      <c r="D315" s="12"/>
      <c r="E315" s="12"/>
      <c r="F315" s="11"/>
      <c r="G315" s="11"/>
    </row>
    <row r="316" spans="3:7" ht="12.75" x14ac:dyDescent="0.2">
      <c r="C316" s="12"/>
      <c r="D316" s="12"/>
      <c r="E316" s="12"/>
      <c r="F316" s="11"/>
      <c r="G316" s="11"/>
    </row>
    <row r="317" spans="3:7" ht="12.75" x14ac:dyDescent="0.2">
      <c r="C317" s="12"/>
      <c r="D317" s="12"/>
      <c r="E317" s="12"/>
      <c r="F317" s="11"/>
      <c r="G317" s="11"/>
    </row>
    <row r="318" spans="3:7" ht="12.75" x14ac:dyDescent="0.2">
      <c r="C318" s="12"/>
      <c r="D318" s="12"/>
      <c r="E318" s="12"/>
      <c r="F318" s="11"/>
      <c r="G318" s="11"/>
    </row>
    <row r="319" spans="3:7" ht="12.75" x14ac:dyDescent="0.2">
      <c r="C319" s="12"/>
      <c r="D319" s="12"/>
      <c r="E319" s="12"/>
      <c r="F319" s="11"/>
      <c r="G319" s="11"/>
    </row>
    <row r="320" spans="3:7" ht="12.75" x14ac:dyDescent="0.2">
      <c r="C320" s="12"/>
      <c r="D320" s="12"/>
      <c r="E320" s="12"/>
      <c r="F320" s="11"/>
      <c r="G320" s="11"/>
    </row>
    <row r="321" spans="3:7" ht="12.75" x14ac:dyDescent="0.2">
      <c r="C321" s="12"/>
      <c r="D321" s="12"/>
      <c r="E321" s="12"/>
      <c r="F321" s="11"/>
      <c r="G321" s="11"/>
    </row>
    <row r="322" spans="3:7" ht="12.75" x14ac:dyDescent="0.2">
      <c r="C322" s="12"/>
      <c r="D322" s="12"/>
      <c r="E322" s="12"/>
      <c r="F322" s="11"/>
      <c r="G322" s="11"/>
    </row>
    <row r="323" spans="3:7" ht="12.75" x14ac:dyDescent="0.2">
      <c r="C323" s="12"/>
      <c r="D323" s="12"/>
      <c r="E323" s="12"/>
      <c r="F323" s="11"/>
      <c r="G323" s="11"/>
    </row>
    <row r="324" spans="3:7" ht="12.75" x14ac:dyDescent="0.2">
      <c r="C324" s="12"/>
      <c r="D324" s="12"/>
      <c r="E324" s="12"/>
      <c r="F324" s="11"/>
      <c r="G324" s="11"/>
    </row>
    <row r="325" spans="3:7" ht="12.75" x14ac:dyDescent="0.2">
      <c r="C325" s="12"/>
      <c r="D325" s="12"/>
      <c r="E325" s="12"/>
      <c r="F325" s="11"/>
      <c r="G325" s="11"/>
    </row>
    <row r="326" spans="3:7" ht="12.75" x14ac:dyDescent="0.2">
      <c r="C326" s="12"/>
      <c r="D326" s="12"/>
      <c r="E326" s="12"/>
      <c r="F326" s="11"/>
      <c r="G326" s="11"/>
    </row>
    <row r="327" spans="3:7" ht="12.75" x14ac:dyDescent="0.2">
      <c r="C327" s="12"/>
      <c r="D327" s="12"/>
      <c r="E327" s="12"/>
      <c r="F327" s="11"/>
      <c r="G327" s="11"/>
    </row>
    <row r="328" spans="3:7" ht="12.75" x14ac:dyDescent="0.2">
      <c r="C328" s="12"/>
      <c r="D328" s="12"/>
      <c r="E328" s="12"/>
      <c r="F328" s="11"/>
      <c r="G328" s="11"/>
    </row>
    <row r="329" spans="3:7" ht="12.75" x14ac:dyDescent="0.2">
      <c r="C329" s="12"/>
      <c r="D329" s="12"/>
      <c r="E329" s="12"/>
      <c r="F329" s="11"/>
      <c r="G329" s="11"/>
    </row>
    <row r="330" spans="3:7" ht="12.75" x14ac:dyDescent="0.2">
      <c r="C330" s="12"/>
      <c r="D330" s="12"/>
      <c r="E330" s="12"/>
      <c r="F330" s="11"/>
      <c r="G330" s="11"/>
    </row>
    <row r="331" spans="3:7" ht="12.75" x14ac:dyDescent="0.2">
      <c r="C331" s="12"/>
      <c r="D331" s="12"/>
      <c r="E331" s="12"/>
      <c r="F331" s="11"/>
      <c r="G331" s="11"/>
    </row>
    <row r="332" spans="3:7" ht="12.75" x14ac:dyDescent="0.2">
      <c r="C332" s="12"/>
      <c r="D332" s="12"/>
      <c r="E332" s="12"/>
      <c r="F332" s="11"/>
      <c r="G332" s="11"/>
    </row>
    <row r="333" spans="3:7" ht="12.75" x14ac:dyDescent="0.2">
      <c r="C333" s="12"/>
      <c r="D333" s="12"/>
      <c r="E333" s="12"/>
      <c r="F333" s="11"/>
      <c r="G333" s="11"/>
    </row>
    <row r="334" spans="3:7" ht="12.75" x14ac:dyDescent="0.2">
      <c r="C334" s="12"/>
      <c r="D334" s="12"/>
      <c r="E334" s="12"/>
      <c r="F334" s="11"/>
      <c r="G334" s="11"/>
    </row>
    <row r="335" spans="3:7" ht="12.75" x14ac:dyDescent="0.2">
      <c r="C335" s="12"/>
      <c r="D335" s="12"/>
      <c r="E335" s="12"/>
      <c r="F335" s="11"/>
      <c r="G335" s="11"/>
    </row>
    <row r="336" spans="3:7" ht="12.75" x14ac:dyDescent="0.2">
      <c r="C336" s="12"/>
      <c r="D336" s="12"/>
      <c r="E336" s="12"/>
      <c r="F336" s="11"/>
      <c r="G336" s="11"/>
    </row>
    <row r="337" spans="3:7" ht="12.75" x14ac:dyDescent="0.2">
      <c r="C337" s="12"/>
      <c r="D337" s="12"/>
      <c r="E337" s="12"/>
      <c r="F337" s="11"/>
      <c r="G337" s="11"/>
    </row>
    <row r="338" spans="3:7" ht="12.75" x14ac:dyDescent="0.2">
      <c r="C338" s="12"/>
      <c r="D338" s="12"/>
      <c r="E338" s="12"/>
      <c r="F338" s="11"/>
      <c r="G338" s="11"/>
    </row>
    <row r="339" spans="3:7" ht="12.75" x14ac:dyDescent="0.2">
      <c r="C339" s="12"/>
      <c r="D339" s="12"/>
      <c r="E339" s="12"/>
      <c r="F339" s="11"/>
      <c r="G339" s="11"/>
    </row>
    <row r="340" spans="3:7" ht="12.75" x14ac:dyDescent="0.2">
      <c r="C340" s="12"/>
      <c r="D340" s="12"/>
      <c r="E340" s="12"/>
      <c r="F340" s="11"/>
      <c r="G340" s="11"/>
    </row>
    <row r="341" spans="3:7" ht="12.75" x14ac:dyDescent="0.2">
      <c r="C341" s="12"/>
      <c r="D341" s="12"/>
      <c r="E341" s="12"/>
      <c r="F341" s="11"/>
      <c r="G341" s="11"/>
    </row>
    <row r="342" spans="3:7" ht="12.75" x14ac:dyDescent="0.2">
      <c r="C342" s="12"/>
      <c r="D342" s="12"/>
      <c r="E342" s="12"/>
      <c r="F342" s="11"/>
      <c r="G342" s="11"/>
    </row>
    <row r="343" spans="3:7" ht="12.75" x14ac:dyDescent="0.2">
      <c r="C343" s="12"/>
      <c r="D343" s="12"/>
      <c r="E343" s="12"/>
      <c r="F343" s="11"/>
      <c r="G343" s="11"/>
    </row>
    <row r="344" spans="3:7" ht="12.75" x14ac:dyDescent="0.2">
      <c r="C344" s="12"/>
      <c r="D344" s="12"/>
      <c r="E344" s="12"/>
      <c r="F344" s="11"/>
      <c r="G344" s="11"/>
    </row>
    <row r="345" spans="3:7" ht="12.75" x14ac:dyDescent="0.2">
      <c r="C345" s="12"/>
      <c r="D345" s="12"/>
      <c r="E345" s="12"/>
      <c r="F345" s="11"/>
      <c r="G345" s="11"/>
    </row>
    <row r="346" spans="3:7" ht="12.75" x14ac:dyDescent="0.2">
      <c r="C346" s="12"/>
      <c r="D346" s="12"/>
      <c r="E346" s="12"/>
      <c r="F346" s="11"/>
      <c r="G346" s="11"/>
    </row>
    <row r="347" spans="3:7" ht="12.75" x14ac:dyDescent="0.2">
      <c r="C347" s="12"/>
      <c r="D347" s="12"/>
      <c r="E347" s="12"/>
      <c r="F347" s="11"/>
      <c r="G347" s="11"/>
    </row>
    <row r="348" spans="3:7" ht="12.75" x14ac:dyDescent="0.2">
      <c r="C348" s="12"/>
      <c r="D348" s="12"/>
      <c r="E348" s="12"/>
      <c r="F348" s="11"/>
      <c r="G348" s="11"/>
    </row>
    <row r="349" spans="3:7" ht="12.75" x14ac:dyDescent="0.2">
      <c r="C349" s="12"/>
      <c r="D349" s="12"/>
      <c r="E349" s="12"/>
      <c r="F349" s="11"/>
      <c r="G349" s="11"/>
    </row>
    <row r="350" spans="3:7" ht="12.75" x14ac:dyDescent="0.2">
      <c r="C350" s="12"/>
      <c r="D350" s="12"/>
      <c r="E350" s="12"/>
      <c r="F350" s="11"/>
      <c r="G350" s="11"/>
    </row>
    <row r="351" spans="3:7" ht="12.75" x14ac:dyDescent="0.2">
      <c r="C351" s="12"/>
      <c r="D351" s="12"/>
      <c r="E351" s="12"/>
      <c r="F351" s="11"/>
      <c r="G351" s="11"/>
    </row>
    <row r="352" spans="3:7" ht="12.75" x14ac:dyDescent="0.2">
      <c r="C352" s="12"/>
      <c r="D352" s="12"/>
      <c r="E352" s="12"/>
      <c r="F352" s="11"/>
      <c r="G352" s="11"/>
    </row>
    <row r="353" spans="3:7" ht="12.75" x14ac:dyDescent="0.2">
      <c r="C353" s="12"/>
      <c r="D353" s="12"/>
      <c r="E353" s="12"/>
      <c r="F353" s="11"/>
      <c r="G353" s="11"/>
    </row>
    <row r="354" spans="3:7" ht="12.75" x14ac:dyDescent="0.2">
      <c r="C354" s="12"/>
      <c r="D354" s="12"/>
      <c r="E354" s="12"/>
      <c r="F354" s="11"/>
      <c r="G354" s="11"/>
    </row>
    <row r="355" spans="3:7" ht="12.75" x14ac:dyDescent="0.2">
      <c r="C355" s="12"/>
      <c r="D355" s="12"/>
      <c r="E355" s="12"/>
      <c r="F355" s="11"/>
      <c r="G355" s="11"/>
    </row>
    <row r="356" spans="3:7" ht="12.75" x14ac:dyDescent="0.2">
      <c r="C356" s="12"/>
      <c r="D356" s="12"/>
      <c r="E356" s="12"/>
      <c r="F356" s="11"/>
      <c r="G356" s="11"/>
    </row>
    <row r="357" spans="3:7" ht="12.75" x14ac:dyDescent="0.2">
      <c r="C357" s="12"/>
      <c r="D357" s="12"/>
      <c r="E357" s="12"/>
      <c r="F357" s="11"/>
      <c r="G357" s="11"/>
    </row>
    <row r="358" spans="3:7" ht="12.75" x14ac:dyDescent="0.2">
      <c r="C358" s="12"/>
      <c r="D358" s="12"/>
      <c r="E358" s="12"/>
      <c r="F358" s="11"/>
      <c r="G358" s="11"/>
    </row>
    <row r="359" spans="3:7" ht="12.75" x14ac:dyDescent="0.2">
      <c r="C359" s="12"/>
      <c r="D359" s="12"/>
      <c r="E359" s="12"/>
      <c r="F359" s="11"/>
      <c r="G359" s="11"/>
    </row>
    <row r="360" spans="3:7" ht="12.75" x14ac:dyDescent="0.2">
      <c r="C360" s="12"/>
      <c r="D360" s="12"/>
      <c r="E360" s="12"/>
      <c r="F360" s="11"/>
      <c r="G360" s="11"/>
    </row>
    <row r="361" spans="3:7" ht="12.75" x14ac:dyDescent="0.2">
      <c r="C361" s="12"/>
      <c r="D361" s="12"/>
      <c r="E361" s="12"/>
      <c r="F361" s="11"/>
      <c r="G361" s="11"/>
    </row>
    <row r="362" spans="3:7" ht="12.75" x14ac:dyDescent="0.2">
      <c r="C362" s="12"/>
      <c r="D362" s="12"/>
      <c r="E362" s="12"/>
      <c r="F362" s="11"/>
      <c r="G362" s="11"/>
    </row>
    <row r="363" spans="3:7" ht="12.75" x14ac:dyDescent="0.2">
      <c r="C363" s="12"/>
      <c r="D363" s="12"/>
      <c r="E363" s="12"/>
      <c r="F363" s="11"/>
      <c r="G363" s="11"/>
    </row>
    <row r="364" spans="3:7" ht="12.75" x14ac:dyDescent="0.2">
      <c r="C364" s="12"/>
      <c r="D364" s="12"/>
      <c r="E364" s="12"/>
      <c r="F364" s="11"/>
      <c r="G364" s="11"/>
    </row>
    <row r="365" spans="3:7" ht="12.75" x14ac:dyDescent="0.2">
      <c r="C365" s="12"/>
      <c r="D365" s="12"/>
      <c r="E365" s="12"/>
      <c r="F365" s="11"/>
      <c r="G365" s="11"/>
    </row>
    <row r="366" spans="3:7" ht="12.75" x14ac:dyDescent="0.2">
      <c r="C366" s="12"/>
      <c r="D366" s="12"/>
      <c r="E366" s="12"/>
      <c r="F366" s="11"/>
      <c r="G366" s="11"/>
    </row>
    <row r="367" spans="3:7" ht="12.75" x14ac:dyDescent="0.2">
      <c r="C367" s="12"/>
      <c r="D367" s="12"/>
      <c r="E367" s="12"/>
      <c r="F367" s="11"/>
      <c r="G367" s="11"/>
    </row>
    <row r="368" spans="3:7" ht="12.75" x14ac:dyDescent="0.2">
      <c r="C368" s="12"/>
      <c r="D368" s="12"/>
      <c r="E368" s="12"/>
      <c r="F368" s="11"/>
      <c r="G368" s="11"/>
    </row>
    <row r="369" spans="3:7" ht="12.75" x14ac:dyDescent="0.2">
      <c r="C369" s="12"/>
      <c r="D369" s="12"/>
      <c r="E369" s="12"/>
      <c r="F369" s="11"/>
      <c r="G369" s="11"/>
    </row>
    <row r="370" spans="3:7" ht="12.75" x14ac:dyDescent="0.2">
      <c r="C370" s="12"/>
      <c r="D370" s="12"/>
      <c r="E370" s="12"/>
      <c r="F370" s="11"/>
      <c r="G370" s="11"/>
    </row>
    <row r="371" spans="3:7" ht="12.75" x14ac:dyDescent="0.2">
      <c r="C371" s="12"/>
      <c r="D371" s="12"/>
      <c r="E371" s="12"/>
      <c r="F371" s="11"/>
      <c r="G371" s="11"/>
    </row>
    <row r="372" spans="3:7" ht="12.75" x14ac:dyDescent="0.2">
      <c r="C372" s="12"/>
      <c r="D372" s="12"/>
      <c r="E372" s="12"/>
      <c r="F372" s="11"/>
      <c r="G372" s="11"/>
    </row>
    <row r="373" spans="3:7" ht="12.75" x14ac:dyDescent="0.2">
      <c r="C373" s="12"/>
      <c r="D373" s="12"/>
      <c r="E373" s="12"/>
      <c r="F373" s="11"/>
      <c r="G373" s="11"/>
    </row>
    <row r="374" spans="3:7" ht="12.75" x14ac:dyDescent="0.2">
      <c r="C374" s="12"/>
      <c r="D374" s="12"/>
      <c r="E374" s="12"/>
      <c r="F374" s="11"/>
      <c r="G374" s="11"/>
    </row>
    <row r="375" spans="3:7" ht="12.75" x14ac:dyDescent="0.2">
      <c r="C375" s="12"/>
      <c r="D375" s="12"/>
      <c r="E375" s="12"/>
      <c r="F375" s="11"/>
      <c r="G375" s="11"/>
    </row>
    <row r="376" spans="3:7" ht="12.75" x14ac:dyDescent="0.2">
      <c r="C376" s="12"/>
      <c r="D376" s="12"/>
      <c r="E376" s="12"/>
      <c r="F376" s="11"/>
      <c r="G376" s="11"/>
    </row>
    <row r="377" spans="3:7" ht="12.75" x14ac:dyDescent="0.2">
      <c r="C377" s="12"/>
      <c r="D377" s="12"/>
      <c r="E377" s="12"/>
      <c r="F377" s="11"/>
      <c r="G377" s="11"/>
    </row>
    <row r="378" spans="3:7" ht="12.75" x14ac:dyDescent="0.2">
      <c r="C378" s="12"/>
      <c r="D378" s="12"/>
      <c r="E378" s="12"/>
      <c r="F378" s="11"/>
      <c r="G378" s="11"/>
    </row>
    <row r="379" spans="3:7" ht="12.75" x14ac:dyDescent="0.2">
      <c r="C379" s="12"/>
      <c r="D379" s="12"/>
      <c r="E379" s="12"/>
      <c r="F379" s="11"/>
      <c r="G379" s="11"/>
    </row>
    <row r="380" spans="3:7" ht="12.75" x14ac:dyDescent="0.2">
      <c r="C380" s="12"/>
      <c r="D380" s="12"/>
      <c r="E380" s="12"/>
      <c r="F380" s="11"/>
      <c r="G380" s="11"/>
    </row>
    <row r="381" spans="3:7" ht="12.75" x14ac:dyDescent="0.2">
      <c r="C381" s="12"/>
      <c r="D381" s="12"/>
      <c r="E381" s="12"/>
      <c r="F381" s="11"/>
      <c r="G381" s="11"/>
    </row>
    <row r="382" spans="3:7" ht="12.75" x14ac:dyDescent="0.2">
      <c r="C382" s="12"/>
      <c r="D382" s="12"/>
      <c r="E382" s="12"/>
      <c r="F382" s="11"/>
      <c r="G382" s="11"/>
    </row>
    <row r="383" spans="3:7" ht="12.75" x14ac:dyDescent="0.2">
      <c r="C383" s="12"/>
      <c r="D383" s="12"/>
      <c r="E383" s="12"/>
      <c r="F383" s="11"/>
      <c r="G383" s="11"/>
    </row>
    <row r="384" spans="3:7" ht="12.75" x14ac:dyDescent="0.2">
      <c r="C384" s="12"/>
      <c r="D384" s="12"/>
      <c r="E384" s="12"/>
      <c r="F384" s="11"/>
      <c r="G384" s="11"/>
    </row>
    <row r="385" spans="3:7" ht="12.75" x14ac:dyDescent="0.2">
      <c r="C385" s="12"/>
      <c r="D385" s="12"/>
      <c r="E385" s="12"/>
      <c r="F385" s="11"/>
      <c r="G385" s="11"/>
    </row>
    <row r="386" spans="3:7" ht="12.75" x14ac:dyDescent="0.2">
      <c r="C386" s="12"/>
      <c r="D386" s="12"/>
      <c r="E386" s="12"/>
      <c r="F386" s="11"/>
      <c r="G386" s="11"/>
    </row>
    <row r="387" spans="3:7" ht="12.75" x14ac:dyDescent="0.2">
      <c r="C387" s="12"/>
      <c r="D387" s="12"/>
      <c r="E387" s="12"/>
      <c r="F387" s="11"/>
      <c r="G387" s="11"/>
    </row>
    <row r="388" spans="3:7" ht="12.75" x14ac:dyDescent="0.2">
      <c r="C388" s="12"/>
      <c r="D388" s="12"/>
      <c r="E388" s="12"/>
      <c r="F388" s="11"/>
      <c r="G388" s="11"/>
    </row>
    <row r="389" spans="3:7" ht="12.75" x14ac:dyDescent="0.2">
      <c r="C389" s="12"/>
      <c r="D389" s="12"/>
      <c r="E389" s="12"/>
      <c r="F389" s="11"/>
      <c r="G389" s="11"/>
    </row>
    <row r="390" spans="3:7" ht="12.75" x14ac:dyDescent="0.2">
      <c r="C390" s="12"/>
      <c r="D390" s="12"/>
      <c r="E390" s="12"/>
      <c r="F390" s="11"/>
      <c r="G390" s="11"/>
    </row>
    <row r="391" spans="3:7" ht="12.75" x14ac:dyDescent="0.2">
      <c r="C391" s="12"/>
      <c r="D391" s="12"/>
      <c r="E391" s="12"/>
      <c r="F391" s="11"/>
      <c r="G391" s="11"/>
    </row>
    <row r="392" spans="3:7" ht="12.75" x14ac:dyDescent="0.2">
      <c r="C392" s="12"/>
      <c r="D392" s="12"/>
      <c r="E392" s="12"/>
      <c r="F392" s="11"/>
      <c r="G392" s="11"/>
    </row>
    <row r="393" spans="3:7" ht="12.75" x14ac:dyDescent="0.2">
      <c r="C393" s="12"/>
      <c r="D393" s="12"/>
      <c r="E393" s="12"/>
      <c r="F393" s="11"/>
      <c r="G393" s="11"/>
    </row>
    <row r="394" spans="3:7" ht="12.75" x14ac:dyDescent="0.2">
      <c r="C394" s="12"/>
      <c r="D394" s="12"/>
      <c r="E394" s="12"/>
      <c r="F394" s="11"/>
      <c r="G394" s="11"/>
    </row>
    <row r="395" spans="3:7" ht="12.75" x14ac:dyDescent="0.2">
      <c r="C395" s="12"/>
      <c r="D395" s="12"/>
      <c r="E395" s="12"/>
      <c r="F395" s="11"/>
      <c r="G395" s="11"/>
    </row>
    <row r="396" spans="3:7" ht="12.75" x14ac:dyDescent="0.2">
      <c r="C396" s="12"/>
      <c r="D396" s="12"/>
      <c r="E396" s="12"/>
      <c r="F396" s="11"/>
      <c r="G396" s="11"/>
    </row>
    <row r="397" spans="3:7" ht="12.75" x14ac:dyDescent="0.2">
      <c r="C397" s="12"/>
      <c r="D397" s="12"/>
      <c r="E397" s="12"/>
      <c r="F397" s="11"/>
      <c r="G397" s="11"/>
    </row>
    <row r="398" spans="3:7" ht="12.75" x14ac:dyDescent="0.2">
      <c r="C398" s="12"/>
      <c r="D398" s="12"/>
      <c r="E398" s="12"/>
      <c r="F398" s="11"/>
      <c r="G398" s="11"/>
    </row>
    <row r="399" spans="3:7" ht="12.75" x14ac:dyDescent="0.2">
      <c r="C399" s="12"/>
      <c r="D399" s="12"/>
      <c r="E399" s="12"/>
      <c r="F399" s="11"/>
      <c r="G399" s="11"/>
    </row>
    <row r="400" spans="3:7" ht="12.75" x14ac:dyDescent="0.2">
      <c r="C400" s="12"/>
      <c r="D400" s="12"/>
      <c r="E400" s="12"/>
      <c r="F400" s="11"/>
      <c r="G400" s="11"/>
    </row>
    <row r="401" spans="3:7" ht="12.75" x14ac:dyDescent="0.2">
      <c r="C401" s="12"/>
      <c r="D401" s="12"/>
      <c r="E401" s="12"/>
      <c r="F401" s="11"/>
      <c r="G401" s="11"/>
    </row>
    <row r="402" spans="3:7" ht="12.75" x14ac:dyDescent="0.2">
      <c r="C402" s="12"/>
      <c r="D402" s="12"/>
      <c r="E402" s="12"/>
      <c r="F402" s="11"/>
      <c r="G402" s="11"/>
    </row>
    <row r="403" spans="3:7" ht="12.75" x14ac:dyDescent="0.2">
      <c r="C403" s="12"/>
      <c r="D403" s="12"/>
      <c r="E403" s="12"/>
      <c r="F403" s="11"/>
      <c r="G403" s="11"/>
    </row>
    <row r="404" spans="3:7" ht="12.75" x14ac:dyDescent="0.2">
      <c r="C404" s="12"/>
      <c r="D404" s="12"/>
      <c r="E404" s="12"/>
      <c r="F404" s="11"/>
      <c r="G404" s="11"/>
    </row>
    <row r="405" spans="3:7" ht="12.75" x14ac:dyDescent="0.2">
      <c r="C405" s="12"/>
      <c r="D405" s="12"/>
      <c r="E405" s="12"/>
      <c r="F405" s="11"/>
      <c r="G405" s="11"/>
    </row>
    <row r="406" spans="3:7" ht="12.75" x14ac:dyDescent="0.2">
      <c r="C406" s="12"/>
      <c r="D406" s="12"/>
      <c r="E406" s="12"/>
      <c r="F406" s="11"/>
      <c r="G406" s="11"/>
    </row>
    <row r="407" spans="3:7" ht="12.75" x14ac:dyDescent="0.2">
      <c r="C407" s="12"/>
      <c r="D407" s="12"/>
      <c r="E407" s="12"/>
      <c r="F407" s="11"/>
      <c r="G407" s="11"/>
    </row>
    <row r="408" spans="3:7" ht="12.75" x14ac:dyDescent="0.2">
      <c r="C408" s="12"/>
      <c r="D408" s="12"/>
      <c r="E408" s="12"/>
      <c r="F408" s="11"/>
      <c r="G408" s="11"/>
    </row>
    <row r="409" spans="3:7" ht="12.75" x14ac:dyDescent="0.2">
      <c r="C409" s="12"/>
      <c r="D409" s="12"/>
      <c r="E409" s="12"/>
      <c r="F409" s="11"/>
      <c r="G409" s="11"/>
    </row>
    <row r="410" spans="3:7" ht="12.75" x14ac:dyDescent="0.2">
      <c r="C410" s="12"/>
      <c r="D410" s="12"/>
      <c r="E410" s="12"/>
      <c r="F410" s="11"/>
      <c r="G410" s="11"/>
    </row>
    <row r="411" spans="3:7" ht="12.75" x14ac:dyDescent="0.2">
      <c r="C411" s="12"/>
      <c r="D411" s="12"/>
      <c r="E411" s="12"/>
      <c r="F411" s="11"/>
      <c r="G411" s="11"/>
    </row>
    <row r="412" spans="3:7" ht="12.75" x14ac:dyDescent="0.2">
      <c r="C412" s="12"/>
      <c r="D412" s="12"/>
      <c r="E412" s="12"/>
      <c r="F412" s="11"/>
      <c r="G412" s="11"/>
    </row>
    <row r="413" spans="3:7" ht="12.75" x14ac:dyDescent="0.2">
      <c r="C413" s="12"/>
      <c r="D413" s="12"/>
      <c r="E413" s="12"/>
      <c r="F413" s="11"/>
      <c r="G413" s="11"/>
    </row>
    <row r="414" spans="3:7" ht="12.75" x14ac:dyDescent="0.2">
      <c r="C414" s="12"/>
      <c r="D414" s="12"/>
      <c r="E414" s="12"/>
      <c r="F414" s="11"/>
      <c r="G414" s="11"/>
    </row>
    <row r="415" spans="3:7" ht="12.75" x14ac:dyDescent="0.2">
      <c r="C415" s="12"/>
      <c r="D415" s="12"/>
      <c r="E415" s="12"/>
      <c r="F415" s="11"/>
      <c r="G415" s="11"/>
    </row>
    <row r="416" spans="3:7" ht="12.75" x14ac:dyDescent="0.2">
      <c r="C416" s="12"/>
      <c r="D416" s="12"/>
      <c r="E416" s="12"/>
      <c r="F416" s="11"/>
      <c r="G416" s="11"/>
    </row>
    <row r="417" spans="3:7" ht="12.75" x14ac:dyDescent="0.2">
      <c r="C417" s="12"/>
      <c r="D417" s="12"/>
      <c r="E417" s="12"/>
      <c r="F417" s="11"/>
      <c r="G417" s="11"/>
    </row>
    <row r="418" spans="3:7" ht="12.75" x14ac:dyDescent="0.2">
      <c r="C418" s="12"/>
      <c r="D418" s="12"/>
      <c r="E418" s="12"/>
      <c r="F418" s="11"/>
      <c r="G418" s="11"/>
    </row>
    <row r="419" spans="3:7" ht="12.75" x14ac:dyDescent="0.2">
      <c r="C419" s="12"/>
      <c r="D419" s="12"/>
      <c r="E419" s="12"/>
      <c r="F419" s="11"/>
      <c r="G419" s="11"/>
    </row>
    <row r="420" spans="3:7" ht="12.75" x14ac:dyDescent="0.2">
      <c r="C420" s="12"/>
      <c r="D420" s="12"/>
      <c r="E420" s="12"/>
      <c r="F420" s="11"/>
      <c r="G420" s="11"/>
    </row>
    <row r="421" spans="3:7" ht="12.75" x14ac:dyDescent="0.2">
      <c r="C421" s="12"/>
      <c r="D421" s="12"/>
      <c r="E421" s="12"/>
      <c r="F421" s="11"/>
      <c r="G421" s="11"/>
    </row>
    <row r="422" spans="3:7" ht="12.75" x14ac:dyDescent="0.2">
      <c r="C422" s="12"/>
      <c r="D422" s="12"/>
      <c r="E422" s="12"/>
      <c r="F422" s="11"/>
      <c r="G422" s="11"/>
    </row>
    <row r="423" spans="3:7" ht="12.75" x14ac:dyDescent="0.2">
      <c r="C423" s="12"/>
      <c r="D423" s="12"/>
      <c r="E423" s="12"/>
      <c r="F423" s="11"/>
      <c r="G423" s="11"/>
    </row>
    <row r="424" spans="3:7" ht="12.75" x14ac:dyDescent="0.2">
      <c r="C424" s="12"/>
      <c r="D424" s="12"/>
      <c r="E424" s="12"/>
      <c r="F424" s="11"/>
      <c r="G424" s="11"/>
    </row>
    <row r="425" spans="3:7" ht="12.75" x14ac:dyDescent="0.2">
      <c r="C425" s="12"/>
      <c r="D425" s="12"/>
      <c r="E425" s="12"/>
      <c r="F425" s="11"/>
      <c r="G425" s="11"/>
    </row>
    <row r="426" spans="3:7" ht="12.75" x14ac:dyDescent="0.2">
      <c r="C426" s="12"/>
      <c r="D426" s="12"/>
      <c r="E426" s="12"/>
      <c r="F426" s="11"/>
      <c r="G426" s="11"/>
    </row>
    <row r="427" spans="3:7" ht="12.75" x14ac:dyDescent="0.2">
      <c r="C427" s="12"/>
      <c r="D427" s="12"/>
      <c r="E427" s="12"/>
      <c r="F427" s="11"/>
      <c r="G427" s="11"/>
    </row>
    <row r="428" spans="3:7" ht="12.75" x14ac:dyDescent="0.2">
      <c r="C428" s="12"/>
      <c r="D428" s="12"/>
      <c r="E428" s="12"/>
      <c r="F428" s="11"/>
      <c r="G428" s="11"/>
    </row>
    <row r="429" spans="3:7" ht="12.75" x14ac:dyDescent="0.2">
      <c r="C429" s="12"/>
      <c r="D429" s="12"/>
      <c r="E429" s="12"/>
      <c r="F429" s="11"/>
      <c r="G429" s="11"/>
    </row>
    <row r="430" spans="3:7" ht="12.75" x14ac:dyDescent="0.2">
      <c r="C430" s="12"/>
      <c r="D430" s="12"/>
      <c r="E430" s="12"/>
      <c r="F430" s="11"/>
      <c r="G430" s="11"/>
    </row>
    <row r="431" spans="3:7" ht="12.75" x14ac:dyDescent="0.2">
      <c r="C431" s="12"/>
      <c r="D431" s="12"/>
      <c r="E431" s="12"/>
      <c r="F431" s="11"/>
      <c r="G431" s="11"/>
    </row>
    <row r="432" spans="3:7" ht="12.75" x14ac:dyDescent="0.2">
      <c r="C432" s="12"/>
      <c r="D432" s="12"/>
      <c r="E432" s="12"/>
      <c r="F432" s="11"/>
      <c r="G432" s="11"/>
    </row>
    <row r="433" spans="3:7" ht="12.75" x14ac:dyDescent="0.2">
      <c r="C433" s="12"/>
      <c r="D433" s="12"/>
      <c r="E433" s="12"/>
      <c r="F433" s="11"/>
      <c r="G433" s="11"/>
    </row>
    <row r="434" spans="3:7" ht="12.75" x14ac:dyDescent="0.2">
      <c r="C434" s="12"/>
      <c r="D434" s="12"/>
      <c r="E434" s="12"/>
      <c r="F434" s="11"/>
      <c r="G434" s="11"/>
    </row>
    <row r="435" spans="3:7" ht="12.75" x14ac:dyDescent="0.2">
      <c r="C435" s="12"/>
      <c r="D435" s="12"/>
      <c r="E435" s="12"/>
      <c r="F435" s="11"/>
      <c r="G435" s="11"/>
    </row>
    <row r="436" spans="3:7" ht="12.75" x14ac:dyDescent="0.2">
      <c r="C436" s="12"/>
      <c r="D436" s="12"/>
      <c r="E436" s="12"/>
      <c r="F436" s="11"/>
      <c r="G436" s="11"/>
    </row>
    <row r="437" spans="3:7" ht="12.75" x14ac:dyDescent="0.2">
      <c r="C437" s="12"/>
      <c r="D437" s="12"/>
      <c r="E437" s="12"/>
      <c r="F437" s="11"/>
      <c r="G437" s="11"/>
    </row>
    <row r="438" spans="3:7" ht="12.75" x14ac:dyDescent="0.2">
      <c r="C438" s="12"/>
      <c r="D438" s="12"/>
      <c r="E438" s="12"/>
      <c r="F438" s="11"/>
      <c r="G438" s="11"/>
    </row>
    <row r="439" spans="3:7" ht="12.75" x14ac:dyDescent="0.2">
      <c r="C439" s="12"/>
      <c r="D439" s="12"/>
      <c r="E439" s="12"/>
      <c r="F439" s="11"/>
      <c r="G439" s="11"/>
    </row>
    <row r="440" spans="3:7" ht="12.75" x14ac:dyDescent="0.2">
      <c r="C440" s="12"/>
      <c r="D440" s="12"/>
      <c r="E440" s="12"/>
      <c r="F440" s="11"/>
      <c r="G440" s="11"/>
    </row>
    <row r="441" spans="3:7" ht="12.75" x14ac:dyDescent="0.2">
      <c r="C441" s="12"/>
      <c r="D441" s="12"/>
      <c r="E441" s="12"/>
      <c r="F441" s="11"/>
      <c r="G441" s="11"/>
    </row>
    <row r="442" spans="3:7" ht="12.75" x14ac:dyDescent="0.2">
      <c r="C442" s="12"/>
      <c r="D442" s="12"/>
      <c r="E442" s="12"/>
      <c r="F442" s="11"/>
      <c r="G442" s="11"/>
    </row>
    <row r="443" spans="3:7" ht="12.75" x14ac:dyDescent="0.2">
      <c r="C443" s="12"/>
      <c r="D443" s="12"/>
      <c r="E443" s="12"/>
      <c r="F443" s="11"/>
      <c r="G443" s="11"/>
    </row>
    <row r="444" spans="3:7" ht="12.75" x14ac:dyDescent="0.2">
      <c r="C444" s="12"/>
      <c r="D444" s="12"/>
      <c r="E444" s="12"/>
      <c r="F444" s="11"/>
      <c r="G444" s="11"/>
    </row>
    <row r="445" spans="3:7" ht="12.75" x14ac:dyDescent="0.2">
      <c r="C445" s="12"/>
      <c r="D445" s="12"/>
      <c r="E445" s="12"/>
      <c r="F445" s="11"/>
      <c r="G445" s="11"/>
    </row>
    <row r="446" spans="3:7" ht="12.75" x14ac:dyDescent="0.2">
      <c r="C446" s="12"/>
      <c r="D446" s="12"/>
      <c r="E446" s="12"/>
      <c r="F446" s="11"/>
      <c r="G446" s="11"/>
    </row>
    <row r="447" spans="3:7" ht="12.75" x14ac:dyDescent="0.2">
      <c r="C447" s="12"/>
      <c r="D447" s="12"/>
      <c r="E447" s="12"/>
      <c r="F447" s="11"/>
      <c r="G447" s="11"/>
    </row>
    <row r="448" spans="3:7" ht="12.75" x14ac:dyDescent="0.2">
      <c r="C448" s="12"/>
      <c r="D448" s="12"/>
      <c r="E448" s="12"/>
      <c r="F448" s="11"/>
      <c r="G448" s="11"/>
    </row>
    <row r="449" spans="3:7" ht="12.75" x14ac:dyDescent="0.2">
      <c r="C449" s="12"/>
      <c r="D449" s="12"/>
      <c r="E449" s="12"/>
      <c r="F449" s="11"/>
      <c r="G449" s="11"/>
    </row>
    <row r="450" spans="3:7" ht="12.75" x14ac:dyDescent="0.2">
      <c r="C450" s="12"/>
      <c r="D450" s="12"/>
      <c r="E450" s="12"/>
      <c r="F450" s="11"/>
      <c r="G450" s="11"/>
    </row>
    <row r="451" spans="3:7" ht="12.75" x14ac:dyDescent="0.2">
      <c r="C451" s="12"/>
      <c r="D451" s="12"/>
      <c r="E451" s="12"/>
      <c r="F451" s="11"/>
      <c r="G451" s="11"/>
    </row>
    <row r="452" spans="3:7" ht="12.75" x14ac:dyDescent="0.2">
      <c r="C452" s="12"/>
      <c r="D452" s="12"/>
      <c r="E452" s="12"/>
      <c r="F452" s="11"/>
      <c r="G452" s="11"/>
    </row>
    <row r="453" spans="3:7" ht="12.75" x14ac:dyDescent="0.2">
      <c r="C453" s="12"/>
      <c r="D453" s="12"/>
      <c r="E453" s="12"/>
      <c r="F453" s="11"/>
      <c r="G453" s="11"/>
    </row>
    <row r="454" spans="3:7" ht="12.75" x14ac:dyDescent="0.2">
      <c r="C454" s="12"/>
      <c r="D454" s="12"/>
      <c r="E454" s="12"/>
      <c r="F454" s="11"/>
      <c r="G454" s="11"/>
    </row>
    <row r="455" spans="3:7" ht="12.75" x14ac:dyDescent="0.2">
      <c r="C455" s="12"/>
      <c r="D455" s="12"/>
      <c r="E455" s="12"/>
      <c r="F455" s="11"/>
      <c r="G455" s="11"/>
    </row>
    <row r="456" spans="3:7" ht="12.75" x14ac:dyDescent="0.2">
      <c r="C456" s="12"/>
      <c r="D456" s="12"/>
      <c r="E456" s="12"/>
      <c r="F456" s="11"/>
      <c r="G456" s="11"/>
    </row>
    <row r="457" spans="3:7" ht="12.75" x14ac:dyDescent="0.2">
      <c r="C457" s="12"/>
      <c r="D457" s="12"/>
      <c r="E457" s="12"/>
      <c r="F457" s="11"/>
      <c r="G457" s="11"/>
    </row>
    <row r="458" spans="3:7" ht="12.75" x14ac:dyDescent="0.2">
      <c r="C458" s="12"/>
      <c r="D458" s="12"/>
      <c r="E458" s="12"/>
      <c r="F458" s="11"/>
      <c r="G458" s="11"/>
    </row>
    <row r="459" spans="3:7" ht="12.75" x14ac:dyDescent="0.2">
      <c r="C459" s="12"/>
      <c r="D459" s="12"/>
      <c r="E459" s="12"/>
      <c r="F459" s="11"/>
      <c r="G459" s="11"/>
    </row>
    <row r="460" spans="3:7" ht="12.75" x14ac:dyDescent="0.2">
      <c r="C460" s="12"/>
      <c r="D460" s="12"/>
      <c r="E460" s="12"/>
      <c r="F460" s="11"/>
      <c r="G460" s="11"/>
    </row>
    <row r="461" spans="3:7" ht="12.75" x14ac:dyDescent="0.2">
      <c r="C461" s="12"/>
      <c r="D461" s="12"/>
      <c r="E461" s="12"/>
      <c r="F461" s="11"/>
      <c r="G461" s="11"/>
    </row>
    <row r="462" spans="3:7" ht="12.75" x14ac:dyDescent="0.2">
      <c r="C462" s="12"/>
      <c r="D462" s="12"/>
      <c r="E462" s="12"/>
      <c r="F462" s="11"/>
      <c r="G462" s="11"/>
    </row>
    <row r="463" spans="3:7" ht="12.75" x14ac:dyDescent="0.2">
      <c r="C463" s="12"/>
      <c r="D463" s="12"/>
      <c r="E463" s="12"/>
      <c r="F463" s="11"/>
      <c r="G463" s="11"/>
    </row>
    <row r="464" spans="3:7" ht="12.75" x14ac:dyDescent="0.2">
      <c r="C464" s="12"/>
      <c r="D464" s="12"/>
      <c r="E464" s="12"/>
      <c r="F464" s="11"/>
      <c r="G464" s="11"/>
    </row>
    <row r="465" spans="3:7" ht="12.75" x14ac:dyDescent="0.2">
      <c r="C465" s="12"/>
      <c r="D465" s="12"/>
      <c r="E465" s="12"/>
      <c r="F465" s="11"/>
      <c r="G465" s="11"/>
    </row>
    <row r="466" spans="3:7" ht="12.75" x14ac:dyDescent="0.2">
      <c r="C466" s="12"/>
      <c r="D466" s="12"/>
      <c r="E466" s="12"/>
      <c r="F466" s="11"/>
      <c r="G466" s="11"/>
    </row>
    <row r="467" spans="3:7" ht="12.75" x14ac:dyDescent="0.2">
      <c r="C467" s="12"/>
      <c r="D467" s="12"/>
      <c r="E467" s="12"/>
      <c r="F467" s="11"/>
      <c r="G467" s="11"/>
    </row>
    <row r="468" spans="3:7" ht="12.75" x14ac:dyDescent="0.2">
      <c r="C468" s="12"/>
      <c r="D468" s="12"/>
      <c r="E468" s="12"/>
      <c r="F468" s="11"/>
      <c r="G468" s="11"/>
    </row>
    <row r="469" spans="3:7" ht="12.75" x14ac:dyDescent="0.2">
      <c r="C469" s="12"/>
      <c r="D469" s="12"/>
      <c r="E469" s="12"/>
      <c r="F469" s="11"/>
      <c r="G469" s="11"/>
    </row>
    <row r="470" spans="3:7" ht="12.75" x14ac:dyDescent="0.2">
      <c r="C470" s="12"/>
      <c r="D470" s="12"/>
      <c r="E470" s="12"/>
      <c r="F470" s="11"/>
      <c r="G470" s="11"/>
    </row>
    <row r="471" spans="3:7" ht="12.75" x14ac:dyDescent="0.2">
      <c r="C471" s="12"/>
      <c r="D471" s="12"/>
      <c r="E471" s="12"/>
      <c r="F471" s="11"/>
      <c r="G471" s="11"/>
    </row>
    <row r="472" spans="3:7" ht="12.75" x14ac:dyDescent="0.2">
      <c r="C472" s="12"/>
      <c r="D472" s="12"/>
      <c r="E472" s="12"/>
      <c r="F472" s="11"/>
      <c r="G472" s="11"/>
    </row>
    <row r="473" spans="3:7" ht="12.75" x14ac:dyDescent="0.2">
      <c r="C473" s="12"/>
      <c r="D473" s="12"/>
      <c r="E473" s="12"/>
      <c r="F473" s="11"/>
      <c r="G473" s="11"/>
    </row>
    <row r="474" spans="3:7" ht="12.75" x14ac:dyDescent="0.2">
      <c r="C474" s="12"/>
      <c r="D474" s="12"/>
      <c r="E474" s="12"/>
      <c r="F474" s="11"/>
      <c r="G474" s="11"/>
    </row>
    <row r="475" spans="3:7" ht="12.75" x14ac:dyDescent="0.2">
      <c r="C475" s="12"/>
      <c r="D475" s="12"/>
      <c r="E475" s="12"/>
      <c r="F475" s="11"/>
      <c r="G475" s="11"/>
    </row>
    <row r="476" spans="3:7" ht="12.75" x14ac:dyDescent="0.2">
      <c r="C476" s="12"/>
      <c r="D476" s="12"/>
      <c r="E476" s="12"/>
      <c r="F476" s="11"/>
      <c r="G476" s="11"/>
    </row>
    <row r="477" spans="3:7" ht="12.75" x14ac:dyDescent="0.2">
      <c r="C477" s="12"/>
      <c r="D477" s="12"/>
      <c r="E477" s="12"/>
      <c r="F477" s="11"/>
      <c r="G477" s="11"/>
    </row>
    <row r="478" spans="3:7" ht="12.75" x14ac:dyDescent="0.2">
      <c r="C478" s="12"/>
      <c r="D478" s="12"/>
      <c r="E478" s="12"/>
      <c r="F478" s="11"/>
      <c r="G478" s="11"/>
    </row>
    <row r="479" spans="3:7" ht="12.75" x14ac:dyDescent="0.2">
      <c r="C479" s="12"/>
      <c r="D479" s="12"/>
      <c r="E479" s="12"/>
      <c r="F479" s="11"/>
      <c r="G479" s="11"/>
    </row>
    <row r="480" spans="3:7" ht="12.75" x14ac:dyDescent="0.2">
      <c r="C480" s="12"/>
      <c r="D480" s="12"/>
      <c r="E480" s="12"/>
      <c r="F480" s="11"/>
      <c r="G480" s="11"/>
    </row>
    <row r="481" spans="3:7" ht="12.75" x14ac:dyDescent="0.2">
      <c r="C481" s="12"/>
      <c r="D481" s="12"/>
      <c r="E481" s="12"/>
      <c r="F481" s="11"/>
      <c r="G481" s="11"/>
    </row>
    <row r="482" spans="3:7" ht="12.75" x14ac:dyDescent="0.2">
      <c r="C482" s="12"/>
      <c r="D482" s="12"/>
      <c r="E482" s="12"/>
      <c r="F482" s="11"/>
      <c r="G482" s="11"/>
    </row>
    <row r="483" spans="3:7" ht="12.75" x14ac:dyDescent="0.2">
      <c r="C483" s="12"/>
      <c r="D483" s="12"/>
      <c r="E483" s="12"/>
      <c r="F483" s="11"/>
      <c r="G483" s="11"/>
    </row>
    <row r="484" spans="3:7" ht="12.75" x14ac:dyDescent="0.2">
      <c r="C484" s="12"/>
      <c r="D484" s="12"/>
      <c r="E484" s="12"/>
      <c r="F484" s="11"/>
      <c r="G484" s="11"/>
    </row>
    <row r="485" spans="3:7" ht="12.75" x14ac:dyDescent="0.2">
      <c r="C485" s="12"/>
      <c r="D485" s="12"/>
      <c r="E485" s="12"/>
      <c r="F485" s="11"/>
      <c r="G485" s="11"/>
    </row>
    <row r="486" spans="3:7" ht="12.75" x14ac:dyDescent="0.2">
      <c r="C486" s="12"/>
      <c r="D486" s="12"/>
      <c r="E486" s="12"/>
      <c r="F486" s="11"/>
      <c r="G486" s="11"/>
    </row>
    <row r="487" spans="3:7" ht="12.75" x14ac:dyDescent="0.2">
      <c r="C487" s="12"/>
      <c r="D487" s="12"/>
      <c r="E487" s="12"/>
      <c r="F487" s="11"/>
      <c r="G487" s="11"/>
    </row>
    <row r="488" spans="3:7" ht="12.75" x14ac:dyDescent="0.2">
      <c r="C488" s="12"/>
      <c r="D488" s="12"/>
      <c r="E488" s="12"/>
      <c r="F488" s="11"/>
      <c r="G488" s="11"/>
    </row>
    <row r="489" spans="3:7" ht="12.75" x14ac:dyDescent="0.2">
      <c r="C489" s="12"/>
      <c r="D489" s="12"/>
      <c r="E489" s="12"/>
      <c r="F489" s="11"/>
      <c r="G489" s="11"/>
    </row>
    <row r="490" spans="3:7" ht="12.75" x14ac:dyDescent="0.2">
      <c r="C490" s="12"/>
      <c r="D490" s="12"/>
      <c r="E490" s="12"/>
      <c r="F490" s="11"/>
      <c r="G490" s="11"/>
    </row>
    <row r="491" spans="3:7" ht="12.75" x14ac:dyDescent="0.2">
      <c r="C491" s="12"/>
      <c r="D491" s="12"/>
      <c r="E491" s="12"/>
      <c r="F491" s="11"/>
      <c r="G491" s="11"/>
    </row>
    <row r="492" spans="3:7" ht="12.75" x14ac:dyDescent="0.2">
      <c r="C492" s="12"/>
      <c r="D492" s="12"/>
      <c r="E492" s="12"/>
      <c r="F492" s="11"/>
      <c r="G492" s="11"/>
    </row>
    <row r="493" spans="3:7" ht="12.75" x14ac:dyDescent="0.2">
      <c r="C493" s="12"/>
      <c r="D493" s="12"/>
      <c r="E493" s="12"/>
      <c r="F493" s="11"/>
      <c r="G493" s="11"/>
    </row>
    <row r="494" spans="3:7" ht="12.75" x14ac:dyDescent="0.2">
      <c r="C494" s="12"/>
      <c r="D494" s="12"/>
      <c r="E494" s="12"/>
      <c r="F494" s="11"/>
      <c r="G494" s="11"/>
    </row>
    <row r="495" spans="3:7" ht="12.75" x14ac:dyDescent="0.2">
      <c r="C495" s="12"/>
      <c r="D495" s="12"/>
      <c r="E495" s="12"/>
      <c r="F495" s="11"/>
      <c r="G495" s="11"/>
    </row>
    <row r="496" spans="3:7" ht="12.75" x14ac:dyDescent="0.2">
      <c r="C496" s="12"/>
      <c r="D496" s="12"/>
      <c r="E496" s="12"/>
      <c r="F496" s="11"/>
      <c r="G496" s="11"/>
    </row>
    <row r="497" spans="3:7" ht="12.75" x14ac:dyDescent="0.2">
      <c r="C497" s="12"/>
      <c r="D497" s="12"/>
      <c r="E497" s="12"/>
      <c r="F497" s="11"/>
      <c r="G497" s="11"/>
    </row>
    <row r="498" spans="3:7" ht="12.75" x14ac:dyDescent="0.2">
      <c r="C498" s="12"/>
      <c r="D498" s="12"/>
      <c r="E498" s="12"/>
      <c r="F498" s="11"/>
      <c r="G498" s="11"/>
    </row>
    <row r="499" spans="3:7" ht="12.75" x14ac:dyDescent="0.2">
      <c r="C499" s="12"/>
      <c r="D499" s="12"/>
      <c r="E499" s="12"/>
      <c r="F499" s="11"/>
      <c r="G499" s="11"/>
    </row>
    <row r="500" spans="3:7" ht="12.75" x14ac:dyDescent="0.2">
      <c r="C500" s="12"/>
      <c r="D500" s="12"/>
      <c r="E500" s="12"/>
      <c r="F500" s="11"/>
      <c r="G500" s="11"/>
    </row>
    <row r="501" spans="3:7" ht="12.75" x14ac:dyDescent="0.2">
      <c r="C501" s="12"/>
      <c r="D501" s="12"/>
      <c r="E501" s="12"/>
      <c r="F501" s="11"/>
      <c r="G501" s="11"/>
    </row>
    <row r="502" spans="3:7" ht="12.75" x14ac:dyDescent="0.2">
      <c r="C502" s="12"/>
      <c r="D502" s="12"/>
      <c r="E502" s="12"/>
      <c r="F502" s="11"/>
      <c r="G502" s="11"/>
    </row>
    <row r="503" spans="3:7" ht="12.75" x14ac:dyDescent="0.2">
      <c r="C503" s="12"/>
      <c r="D503" s="12"/>
      <c r="E503" s="12"/>
      <c r="F503" s="11"/>
      <c r="G503" s="11"/>
    </row>
    <row r="504" spans="3:7" ht="12.75" x14ac:dyDescent="0.2">
      <c r="C504" s="12"/>
      <c r="D504" s="12"/>
      <c r="E504" s="12"/>
      <c r="F504" s="11"/>
      <c r="G504" s="11"/>
    </row>
    <row r="505" spans="3:7" ht="12.75" x14ac:dyDescent="0.2">
      <c r="C505" s="12"/>
      <c r="D505" s="12"/>
      <c r="E505" s="12"/>
      <c r="F505" s="11"/>
      <c r="G505" s="11"/>
    </row>
    <row r="506" spans="3:7" ht="12.75" x14ac:dyDescent="0.2">
      <c r="C506" s="12"/>
      <c r="D506" s="12"/>
      <c r="E506" s="12"/>
      <c r="F506" s="11"/>
      <c r="G506" s="11"/>
    </row>
    <row r="507" spans="3:7" ht="12.75" x14ac:dyDescent="0.2">
      <c r="C507" s="12"/>
      <c r="D507" s="12"/>
      <c r="E507" s="12"/>
      <c r="F507" s="11"/>
      <c r="G507" s="11"/>
    </row>
    <row r="508" spans="3:7" ht="12.75" x14ac:dyDescent="0.2">
      <c r="C508" s="12"/>
      <c r="D508" s="12"/>
      <c r="E508" s="12"/>
      <c r="F508" s="11"/>
      <c r="G508" s="11"/>
    </row>
    <row r="509" spans="3:7" ht="12.75" x14ac:dyDescent="0.2">
      <c r="C509" s="12"/>
      <c r="D509" s="12"/>
      <c r="E509" s="12"/>
      <c r="F509" s="11"/>
      <c r="G509" s="11"/>
    </row>
    <row r="510" spans="3:7" ht="12.75" x14ac:dyDescent="0.2">
      <c r="C510" s="12"/>
      <c r="D510" s="12"/>
      <c r="E510" s="12"/>
      <c r="F510" s="11"/>
      <c r="G510" s="11"/>
    </row>
    <row r="511" spans="3:7" ht="12.75" x14ac:dyDescent="0.2">
      <c r="C511" s="12"/>
      <c r="D511" s="12"/>
      <c r="E511" s="12"/>
      <c r="F511" s="11"/>
      <c r="G511" s="11"/>
    </row>
    <row r="512" spans="3:7" ht="12.75" x14ac:dyDescent="0.2">
      <c r="C512" s="12"/>
      <c r="D512" s="12"/>
      <c r="E512" s="12"/>
      <c r="F512" s="11"/>
      <c r="G512" s="11"/>
    </row>
    <row r="513" spans="3:7" ht="12.75" x14ac:dyDescent="0.2">
      <c r="C513" s="12"/>
      <c r="D513" s="12"/>
      <c r="E513" s="12"/>
      <c r="F513" s="11"/>
      <c r="G513" s="11"/>
    </row>
    <row r="514" spans="3:7" ht="12.75" x14ac:dyDescent="0.2">
      <c r="C514" s="12"/>
      <c r="D514" s="12"/>
      <c r="E514" s="12"/>
      <c r="F514" s="11"/>
      <c r="G514" s="11"/>
    </row>
    <row r="515" spans="3:7" ht="12.75" x14ac:dyDescent="0.2">
      <c r="C515" s="12"/>
      <c r="D515" s="12"/>
      <c r="E515" s="12"/>
      <c r="F515" s="11"/>
      <c r="G515" s="11"/>
    </row>
    <row r="516" spans="3:7" ht="12.75" x14ac:dyDescent="0.2">
      <c r="C516" s="12"/>
      <c r="D516" s="12"/>
      <c r="E516" s="12"/>
      <c r="F516" s="11"/>
      <c r="G516" s="11"/>
    </row>
    <row r="517" spans="3:7" ht="12.75" x14ac:dyDescent="0.2">
      <c r="C517" s="12"/>
      <c r="D517" s="12"/>
      <c r="E517" s="12"/>
      <c r="F517" s="11"/>
      <c r="G517" s="11"/>
    </row>
    <row r="518" spans="3:7" ht="12.75" x14ac:dyDescent="0.2">
      <c r="C518" s="12"/>
      <c r="D518" s="12"/>
      <c r="E518" s="12"/>
      <c r="F518" s="11"/>
      <c r="G518" s="11"/>
    </row>
    <row r="519" spans="3:7" ht="12.75" x14ac:dyDescent="0.2">
      <c r="C519" s="12"/>
      <c r="D519" s="12"/>
      <c r="E519" s="12"/>
      <c r="F519" s="11"/>
      <c r="G519" s="11"/>
    </row>
    <row r="520" spans="3:7" ht="12.75" x14ac:dyDescent="0.2">
      <c r="C520" s="12"/>
      <c r="D520" s="12"/>
      <c r="E520" s="12"/>
      <c r="F520" s="11"/>
      <c r="G520" s="11"/>
    </row>
    <row r="521" spans="3:7" ht="12.75" x14ac:dyDescent="0.2">
      <c r="C521" s="12"/>
      <c r="D521" s="12"/>
      <c r="E521" s="12"/>
      <c r="F521" s="11"/>
      <c r="G521" s="11"/>
    </row>
    <row r="522" spans="3:7" ht="12.75" x14ac:dyDescent="0.2">
      <c r="C522" s="12"/>
      <c r="D522" s="12"/>
      <c r="E522" s="12"/>
      <c r="F522" s="11"/>
      <c r="G522" s="11"/>
    </row>
    <row r="523" spans="3:7" ht="12.75" x14ac:dyDescent="0.2">
      <c r="C523" s="12"/>
      <c r="D523" s="12"/>
      <c r="E523" s="12"/>
      <c r="F523" s="11"/>
      <c r="G523" s="11"/>
    </row>
    <row r="524" spans="3:7" ht="12.75" x14ac:dyDescent="0.2">
      <c r="C524" s="12"/>
      <c r="D524" s="12"/>
      <c r="E524" s="12"/>
      <c r="F524" s="11"/>
      <c r="G524" s="11"/>
    </row>
    <row r="525" spans="3:7" ht="12.75" x14ac:dyDescent="0.2">
      <c r="C525" s="12"/>
      <c r="D525" s="12"/>
      <c r="E525" s="12"/>
      <c r="F525" s="11"/>
      <c r="G525" s="11"/>
    </row>
    <row r="526" spans="3:7" ht="12.75" x14ac:dyDescent="0.2">
      <c r="C526" s="12"/>
      <c r="D526" s="12"/>
      <c r="E526" s="12"/>
      <c r="F526" s="11"/>
      <c r="G526" s="11"/>
    </row>
    <row r="527" spans="3:7" ht="12.75" x14ac:dyDescent="0.2">
      <c r="C527" s="12"/>
      <c r="D527" s="12"/>
      <c r="E527" s="12"/>
      <c r="F527" s="11"/>
      <c r="G527" s="11"/>
    </row>
    <row r="528" spans="3:7" ht="12.75" x14ac:dyDescent="0.2">
      <c r="C528" s="12"/>
      <c r="D528" s="12"/>
      <c r="E528" s="12"/>
      <c r="F528" s="11"/>
      <c r="G528" s="11"/>
    </row>
    <row r="529" spans="3:7" ht="12.75" x14ac:dyDescent="0.2">
      <c r="C529" s="12"/>
      <c r="D529" s="12"/>
      <c r="E529" s="12"/>
      <c r="F529" s="11"/>
      <c r="G529" s="11"/>
    </row>
    <row r="530" spans="3:7" ht="12.75" x14ac:dyDescent="0.2">
      <c r="C530" s="12"/>
      <c r="D530" s="12"/>
      <c r="E530" s="12"/>
      <c r="F530" s="11"/>
      <c r="G530" s="11"/>
    </row>
    <row r="531" spans="3:7" ht="12.75" x14ac:dyDescent="0.2">
      <c r="C531" s="12"/>
      <c r="D531" s="12"/>
      <c r="E531" s="12"/>
      <c r="F531" s="11"/>
      <c r="G531" s="11"/>
    </row>
    <row r="532" spans="3:7" ht="12.75" x14ac:dyDescent="0.2">
      <c r="C532" s="12"/>
      <c r="D532" s="12"/>
      <c r="E532" s="12"/>
      <c r="F532" s="11"/>
      <c r="G532" s="11"/>
    </row>
    <row r="533" spans="3:7" ht="12.75" x14ac:dyDescent="0.2">
      <c r="C533" s="12"/>
      <c r="D533" s="12"/>
      <c r="E533" s="12"/>
      <c r="F533" s="11"/>
      <c r="G533" s="11"/>
    </row>
    <row r="534" spans="3:7" ht="12.75" x14ac:dyDescent="0.2">
      <c r="C534" s="12"/>
      <c r="D534" s="12"/>
      <c r="E534" s="12"/>
      <c r="F534" s="11"/>
      <c r="G534" s="11"/>
    </row>
    <row r="535" spans="3:7" ht="12.75" x14ac:dyDescent="0.2">
      <c r="C535" s="12"/>
      <c r="D535" s="12"/>
      <c r="E535" s="12"/>
      <c r="F535" s="11"/>
      <c r="G535" s="11"/>
    </row>
    <row r="536" spans="3:7" ht="12.75" x14ac:dyDescent="0.2">
      <c r="C536" s="12"/>
      <c r="D536" s="12"/>
      <c r="E536" s="12"/>
      <c r="F536" s="11"/>
      <c r="G536" s="11"/>
    </row>
    <row r="537" spans="3:7" ht="12.75" x14ac:dyDescent="0.2">
      <c r="C537" s="12"/>
      <c r="D537" s="12"/>
      <c r="E537" s="12"/>
      <c r="F537" s="11"/>
      <c r="G537" s="11"/>
    </row>
    <row r="538" spans="3:7" ht="12.75" x14ac:dyDescent="0.2">
      <c r="C538" s="12"/>
      <c r="D538" s="12"/>
      <c r="E538" s="12"/>
      <c r="F538" s="11"/>
      <c r="G538" s="11"/>
    </row>
    <row r="539" spans="3:7" ht="12.75" x14ac:dyDescent="0.2">
      <c r="C539" s="12"/>
      <c r="D539" s="12"/>
      <c r="E539" s="12"/>
      <c r="F539" s="11"/>
      <c r="G539" s="11"/>
    </row>
    <row r="540" spans="3:7" ht="12.75" x14ac:dyDescent="0.2">
      <c r="C540" s="12"/>
      <c r="D540" s="12"/>
      <c r="E540" s="12"/>
      <c r="F540" s="11"/>
      <c r="G540" s="11"/>
    </row>
    <row r="541" spans="3:7" ht="12.75" x14ac:dyDescent="0.2">
      <c r="C541" s="12"/>
      <c r="D541" s="12"/>
      <c r="E541" s="12"/>
      <c r="F541" s="11"/>
      <c r="G541" s="11"/>
    </row>
    <row r="542" spans="3:7" ht="12.75" x14ac:dyDescent="0.2">
      <c r="C542" s="12"/>
      <c r="D542" s="12"/>
      <c r="E542" s="12"/>
      <c r="F542" s="11"/>
      <c r="G542" s="11"/>
    </row>
    <row r="543" spans="3:7" ht="12.75" x14ac:dyDescent="0.2">
      <c r="C543" s="12"/>
      <c r="D543" s="12"/>
      <c r="E543" s="12"/>
      <c r="F543" s="11"/>
      <c r="G543" s="11"/>
    </row>
    <row r="544" spans="3:7" ht="12.75" x14ac:dyDescent="0.2">
      <c r="C544" s="12"/>
      <c r="D544" s="12"/>
      <c r="E544" s="12"/>
      <c r="F544" s="11"/>
      <c r="G544" s="11"/>
    </row>
    <row r="545" spans="3:7" ht="12.75" x14ac:dyDescent="0.2">
      <c r="C545" s="12"/>
      <c r="D545" s="12"/>
      <c r="E545" s="12"/>
      <c r="F545" s="11"/>
      <c r="G545" s="11"/>
    </row>
    <row r="546" spans="3:7" ht="12.75" x14ac:dyDescent="0.2">
      <c r="C546" s="12"/>
      <c r="D546" s="12"/>
      <c r="E546" s="12"/>
      <c r="F546" s="11"/>
      <c r="G546" s="11"/>
    </row>
    <row r="547" spans="3:7" ht="12.75" x14ac:dyDescent="0.2">
      <c r="C547" s="12"/>
      <c r="D547" s="12"/>
      <c r="E547" s="12"/>
      <c r="F547" s="11"/>
      <c r="G547" s="11"/>
    </row>
    <row r="548" spans="3:7" ht="12.75" x14ac:dyDescent="0.2">
      <c r="C548" s="12"/>
      <c r="D548" s="12"/>
      <c r="E548" s="12"/>
      <c r="F548" s="11"/>
      <c r="G548" s="11"/>
    </row>
    <row r="549" spans="3:7" ht="12.75" x14ac:dyDescent="0.2">
      <c r="C549" s="12"/>
      <c r="D549" s="12"/>
      <c r="E549" s="12"/>
      <c r="F549" s="11"/>
      <c r="G549" s="11"/>
    </row>
    <row r="550" spans="3:7" ht="12.75" x14ac:dyDescent="0.2">
      <c r="C550" s="12"/>
      <c r="D550" s="12"/>
      <c r="E550" s="12"/>
      <c r="F550" s="11"/>
      <c r="G550" s="11"/>
    </row>
    <row r="551" spans="3:7" ht="12.75" x14ac:dyDescent="0.2">
      <c r="C551" s="12"/>
      <c r="D551" s="12"/>
      <c r="E551" s="12"/>
      <c r="F551" s="11"/>
      <c r="G551" s="11"/>
    </row>
    <row r="552" spans="3:7" ht="12.75" x14ac:dyDescent="0.2">
      <c r="C552" s="12"/>
      <c r="D552" s="12"/>
      <c r="E552" s="12"/>
      <c r="F552" s="11"/>
      <c r="G552" s="11"/>
    </row>
    <row r="553" spans="3:7" ht="12.75" x14ac:dyDescent="0.2">
      <c r="C553" s="12"/>
      <c r="D553" s="12"/>
      <c r="E553" s="12"/>
      <c r="F553" s="11"/>
      <c r="G553" s="11"/>
    </row>
    <row r="554" spans="3:7" ht="12.75" x14ac:dyDescent="0.2">
      <c r="C554" s="12"/>
      <c r="D554" s="12"/>
      <c r="E554" s="12"/>
      <c r="F554" s="11"/>
      <c r="G554" s="11"/>
    </row>
    <row r="555" spans="3:7" ht="12.75" x14ac:dyDescent="0.2">
      <c r="C555" s="12"/>
      <c r="D555" s="12"/>
      <c r="E555" s="12"/>
      <c r="F555" s="11"/>
      <c r="G555" s="11"/>
    </row>
    <row r="556" spans="3:7" ht="12.75" x14ac:dyDescent="0.2">
      <c r="C556" s="12"/>
      <c r="D556" s="12"/>
      <c r="E556" s="12"/>
      <c r="F556" s="11"/>
      <c r="G556" s="11"/>
    </row>
    <row r="557" spans="3:7" ht="12.75" x14ac:dyDescent="0.2">
      <c r="C557" s="12"/>
      <c r="D557" s="12"/>
      <c r="E557" s="12"/>
      <c r="F557" s="11"/>
      <c r="G557" s="11"/>
    </row>
    <row r="558" spans="3:7" ht="12.75" x14ac:dyDescent="0.2">
      <c r="C558" s="12"/>
      <c r="D558" s="12"/>
      <c r="E558" s="12"/>
      <c r="F558" s="11"/>
      <c r="G558" s="11"/>
    </row>
    <row r="559" spans="3:7" ht="12.75" x14ac:dyDescent="0.2">
      <c r="C559" s="12"/>
      <c r="D559" s="12"/>
      <c r="E559" s="12"/>
      <c r="F559" s="11"/>
      <c r="G559" s="11"/>
    </row>
    <row r="560" spans="3:7" ht="12.75" x14ac:dyDescent="0.2">
      <c r="C560" s="12"/>
      <c r="D560" s="12"/>
      <c r="E560" s="12"/>
      <c r="F560" s="11"/>
      <c r="G560" s="11"/>
    </row>
    <row r="561" spans="3:7" ht="12.75" x14ac:dyDescent="0.2">
      <c r="C561" s="12"/>
      <c r="D561" s="12"/>
      <c r="E561" s="12"/>
      <c r="F561" s="11"/>
      <c r="G561" s="11"/>
    </row>
    <row r="562" spans="3:7" ht="12.75" x14ac:dyDescent="0.2">
      <c r="C562" s="12"/>
      <c r="D562" s="12"/>
      <c r="E562" s="12"/>
      <c r="F562" s="11"/>
      <c r="G562" s="11"/>
    </row>
    <row r="563" spans="3:7" ht="12.75" x14ac:dyDescent="0.2">
      <c r="C563" s="12"/>
      <c r="D563" s="12"/>
      <c r="E563" s="12"/>
      <c r="F563" s="11"/>
      <c r="G563" s="11"/>
    </row>
    <row r="564" spans="3:7" ht="12.75" x14ac:dyDescent="0.2">
      <c r="C564" s="12"/>
      <c r="D564" s="12"/>
      <c r="E564" s="12"/>
      <c r="F564" s="11"/>
      <c r="G564" s="11"/>
    </row>
    <row r="565" spans="3:7" ht="12.75" x14ac:dyDescent="0.2">
      <c r="C565" s="12"/>
      <c r="D565" s="12"/>
      <c r="E565" s="12"/>
      <c r="F565" s="11"/>
      <c r="G565" s="11"/>
    </row>
    <row r="566" spans="3:7" ht="12.75" x14ac:dyDescent="0.2">
      <c r="C566" s="12"/>
      <c r="D566" s="12"/>
      <c r="E566" s="12"/>
      <c r="F566" s="11"/>
      <c r="G566" s="11"/>
    </row>
    <row r="567" spans="3:7" ht="12.75" x14ac:dyDescent="0.2">
      <c r="C567" s="12"/>
      <c r="D567" s="12"/>
      <c r="E567" s="12"/>
      <c r="F567" s="11"/>
      <c r="G567" s="11"/>
    </row>
    <row r="568" spans="3:7" ht="12.75" x14ac:dyDescent="0.2">
      <c r="C568" s="12"/>
      <c r="D568" s="12"/>
      <c r="E568" s="12"/>
      <c r="F568" s="11"/>
      <c r="G568" s="11"/>
    </row>
    <row r="569" spans="3:7" ht="12.75" x14ac:dyDescent="0.2">
      <c r="C569" s="12"/>
      <c r="D569" s="12"/>
      <c r="E569" s="12"/>
      <c r="F569" s="11"/>
      <c r="G569" s="11"/>
    </row>
    <row r="570" spans="3:7" ht="12.75" x14ac:dyDescent="0.2">
      <c r="C570" s="12"/>
      <c r="D570" s="12"/>
      <c r="E570" s="12"/>
      <c r="F570" s="11"/>
      <c r="G570" s="11"/>
    </row>
    <row r="571" spans="3:7" ht="12.75" x14ac:dyDescent="0.2">
      <c r="C571" s="12"/>
      <c r="D571" s="12"/>
      <c r="E571" s="12"/>
      <c r="F571" s="11"/>
      <c r="G571" s="11"/>
    </row>
    <row r="572" spans="3:7" ht="12.75" x14ac:dyDescent="0.2">
      <c r="C572" s="12"/>
      <c r="D572" s="12"/>
      <c r="E572" s="12"/>
      <c r="F572" s="11"/>
      <c r="G572" s="11"/>
    </row>
    <row r="573" spans="3:7" ht="12.75" x14ac:dyDescent="0.2">
      <c r="C573" s="12"/>
      <c r="D573" s="12"/>
      <c r="E573" s="12"/>
      <c r="F573" s="11"/>
      <c r="G573" s="11"/>
    </row>
    <row r="574" spans="3:7" ht="12.75" x14ac:dyDescent="0.2">
      <c r="C574" s="12"/>
      <c r="D574" s="12"/>
      <c r="E574" s="12"/>
      <c r="F574" s="11"/>
      <c r="G574" s="11"/>
    </row>
    <row r="575" spans="3:7" ht="12.75" x14ac:dyDescent="0.2">
      <c r="C575" s="12"/>
      <c r="D575" s="12"/>
      <c r="E575" s="12"/>
      <c r="F575" s="11"/>
      <c r="G575" s="11"/>
    </row>
    <row r="576" spans="3:7" ht="12.75" x14ac:dyDescent="0.2">
      <c r="C576" s="12"/>
      <c r="D576" s="12"/>
      <c r="E576" s="12"/>
      <c r="F576" s="11"/>
      <c r="G576" s="11"/>
    </row>
    <row r="577" spans="3:7" ht="12.75" x14ac:dyDescent="0.2">
      <c r="C577" s="12"/>
      <c r="D577" s="12"/>
      <c r="E577" s="12"/>
      <c r="F577" s="11"/>
      <c r="G577" s="11"/>
    </row>
    <row r="578" spans="3:7" ht="12.75" x14ac:dyDescent="0.2">
      <c r="C578" s="12"/>
      <c r="D578" s="12"/>
      <c r="E578" s="12"/>
      <c r="F578" s="11"/>
      <c r="G578" s="11"/>
    </row>
    <row r="579" spans="3:7" ht="12.75" x14ac:dyDescent="0.2">
      <c r="C579" s="12"/>
      <c r="D579" s="12"/>
      <c r="E579" s="12"/>
      <c r="F579" s="11"/>
      <c r="G579" s="11"/>
    </row>
    <row r="580" spans="3:7" ht="12.75" x14ac:dyDescent="0.2">
      <c r="C580" s="12"/>
      <c r="D580" s="12"/>
      <c r="E580" s="12"/>
      <c r="F580" s="11"/>
      <c r="G580" s="11"/>
    </row>
    <row r="581" spans="3:7" ht="12.75" x14ac:dyDescent="0.2">
      <c r="C581" s="12"/>
      <c r="D581" s="12"/>
      <c r="E581" s="12"/>
      <c r="F581" s="11"/>
      <c r="G581" s="11"/>
    </row>
    <row r="582" spans="3:7" ht="12.75" x14ac:dyDescent="0.2">
      <c r="C582" s="12"/>
      <c r="D582" s="12"/>
      <c r="E582" s="12"/>
      <c r="F582" s="11"/>
      <c r="G582" s="11"/>
    </row>
    <row r="583" spans="3:7" ht="12.75" x14ac:dyDescent="0.2">
      <c r="C583" s="12"/>
      <c r="D583" s="12"/>
      <c r="E583" s="12"/>
      <c r="F583" s="11"/>
      <c r="G583" s="11"/>
    </row>
    <row r="584" spans="3:7" ht="12.75" x14ac:dyDescent="0.2">
      <c r="C584" s="12"/>
      <c r="D584" s="12"/>
      <c r="E584" s="12"/>
      <c r="F584" s="11"/>
      <c r="G584" s="11"/>
    </row>
    <row r="585" spans="3:7" ht="12.75" x14ac:dyDescent="0.2">
      <c r="C585" s="12"/>
      <c r="D585" s="12"/>
      <c r="E585" s="12"/>
      <c r="F585" s="11"/>
      <c r="G585" s="11"/>
    </row>
    <row r="586" spans="3:7" ht="12.75" x14ac:dyDescent="0.2">
      <c r="C586" s="12"/>
      <c r="D586" s="12"/>
      <c r="E586" s="12"/>
      <c r="F586" s="11"/>
      <c r="G586" s="11"/>
    </row>
    <row r="587" spans="3:7" ht="12.75" x14ac:dyDescent="0.2">
      <c r="C587" s="12"/>
      <c r="D587" s="12"/>
      <c r="E587" s="12"/>
      <c r="F587" s="11"/>
      <c r="G587" s="11"/>
    </row>
    <row r="588" spans="3:7" ht="12.75" x14ac:dyDescent="0.2">
      <c r="C588" s="12"/>
      <c r="D588" s="12"/>
      <c r="E588" s="12"/>
      <c r="F588" s="11"/>
      <c r="G588" s="11"/>
    </row>
    <row r="589" spans="3:7" ht="12.75" x14ac:dyDescent="0.2">
      <c r="C589" s="12"/>
      <c r="D589" s="12"/>
      <c r="E589" s="12"/>
      <c r="F589" s="11"/>
      <c r="G589" s="11"/>
    </row>
    <row r="590" spans="3:7" ht="12.75" x14ac:dyDescent="0.2">
      <c r="C590" s="12"/>
      <c r="D590" s="12"/>
      <c r="E590" s="12"/>
      <c r="F590" s="11"/>
      <c r="G590" s="11"/>
    </row>
    <row r="591" spans="3:7" ht="12.75" x14ac:dyDescent="0.2">
      <c r="C591" s="12"/>
      <c r="D591" s="12"/>
      <c r="E591" s="12"/>
      <c r="F591" s="11"/>
      <c r="G591" s="11"/>
    </row>
    <row r="592" spans="3:7" ht="12.75" x14ac:dyDescent="0.2">
      <c r="C592" s="12"/>
      <c r="D592" s="12"/>
      <c r="E592" s="12"/>
      <c r="F592" s="11"/>
      <c r="G592" s="11"/>
    </row>
    <row r="593" spans="3:7" ht="12.75" x14ac:dyDescent="0.2">
      <c r="C593" s="12"/>
      <c r="D593" s="12"/>
      <c r="E593" s="12"/>
      <c r="F593" s="11"/>
      <c r="G593" s="11"/>
    </row>
    <row r="594" spans="3:7" ht="12.75" x14ac:dyDescent="0.2">
      <c r="C594" s="12"/>
      <c r="D594" s="12"/>
      <c r="E594" s="12"/>
      <c r="F594" s="11"/>
      <c r="G594" s="11"/>
    </row>
    <row r="595" spans="3:7" ht="12.75" x14ac:dyDescent="0.2">
      <c r="C595" s="12"/>
      <c r="D595" s="12"/>
      <c r="E595" s="12"/>
      <c r="F595" s="11"/>
      <c r="G595" s="11"/>
    </row>
    <row r="596" spans="3:7" ht="12.75" x14ac:dyDescent="0.2">
      <c r="C596" s="12"/>
      <c r="D596" s="12"/>
      <c r="E596" s="12"/>
      <c r="F596" s="11"/>
      <c r="G596" s="11"/>
    </row>
    <row r="597" spans="3:7" ht="12.75" x14ac:dyDescent="0.2">
      <c r="C597" s="12"/>
      <c r="D597" s="12"/>
      <c r="E597" s="12"/>
      <c r="F597" s="11"/>
      <c r="G597" s="11"/>
    </row>
    <row r="598" spans="3:7" ht="12.75" x14ac:dyDescent="0.2">
      <c r="C598" s="12"/>
      <c r="D598" s="12"/>
      <c r="E598" s="12"/>
      <c r="F598" s="11"/>
      <c r="G598" s="11"/>
    </row>
    <row r="599" spans="3:7" ht="12.75" x14ac:dyDescent="0.2">
      <c r="C599" s="12"/>
      <c r="D599" s="12"/>
      <c r="E599" s="12"/>
      <c r="F599" s="11"/>
      <c r="G599" s="11"/>
    </row>
    <row r="600" spans="3:7" ht="12.75" x14ac:dyDescent="0.2">
      <c r="C600" s="12"/>
      <c r="D600" s="12"/>
      <c r="E600" s="12"/>
      <c r="F600" s="11"/>
      <c r="G600" s="11"/>
    </row>
    <row r="601" spans="3:7" ht="12.75" x14ac:dyDescent="0.2">
      <c r="C601" s="12"/>
      <c r="D601" s="12"/>
      <c r="E601" s="12"/>
      <c r="F601" s="11"/>
      <c r="G601" s="11"/>
    </row>
    <row r="602" spans="3:7" ht="12.75" x14ac:dyDescent="0.2">
      <c r="C602" s="12"/>
      <c r="D602" s="12"/>
      <c r="E602" s="12"/>
      <c r="F602" s="11"/>
      <c r="G602" s="11"/>
    </row>
    <row r="603" spans="3:7" ht="12.75" x14ac:dyDescent="0.2">
      <c r="C603" s="12"/>
      <c r="D603" s="12"/>
      <c r="E603" s="12"/>
      <c r="F603" s="11"/>
      <c r="G603" s="11"/>
    </row>
    <row r="604" spans="3:7" ht="12.75" x14ac:dyDescent="0.2">
      <c r="C604" s="12"/>
      <c r="D604" s="12"/>
      <c r="E604" s="12"/>
      <c r="F604" s="11"/>
      <c r="G604" s="11"/>
    </row>
    <row r="605" spans="3:7" ht="12.75" x14ac:dyDescent="0.2">
      <c r="C605" s="12"/>
      <c r="D605" s="12"/>
      <c r="E605" s="12"/>
      <c r="F605" s="11"/>
      <c r="G605" s="11"/>
    </row>
    <row r="606" spans="3:7" ht="12.75" x14ac:dyDescent="0.2">
      <c r="C606" s="12"/>
      <c r="D606" s="12"/>
      <c r="E606" s="12"/>
      <c r="F606" s="11"/>
      <c r="G606" s="11"/>
    </row>
    <row r="607" spans="3:7" ht="12.75" x14ac:dyDescent="0.2">
      <c r="C607" s="12"/>
      <c r="D607" s="12"/>
      <c r="E607" s="12"/>
      <c r="F607" s="11"/>
      <c r="G607" s="11"/>
    </row>
    <row r="608" spans="3:7" ht="12.75" x14ac:dyDescent="0.2">
      <c r="C608" s="12"/>
      <c r="D608" s="12"/>
      <c r="E608" s="12"/>
      <c r="F608" s="11"/>
      <c r="G608" s="11"/>
    </row>
    <row r="609" spans="3:7" ht="12.75" x14ac:dyDescent="0.2">
      <c r="C609" s="12"/>
      <c r="D609" s="12"/>
      <c r="E609" s="12"/>
      <c r="F609" s="11"/>
      <c r="G609" s="11"/>
    </row>
    <row r="610" spans="3:7" ht="12.75" x14ac:dyDescent="0.2">
      <c r="C610" s="12"/>
      <c r="D610" s="12"/>
      <c r="E610" s="12"/>
      <c r="F610" s="11"/>
      <c r="G610" s="11"/>
    </row>
    <row r="611" spans="3:7" ht="12.75" x14ac:dyDescent="0.2">
      <c r="C611" s="12"/>
      <c r="D611" s="12"/>
      <c r="E611" s="12"/>
      <c r="F611" s="11"/>
      <c r="G611" s="11"/>
    </row>
    <row r="612" spans="3:7" ht="12.75" x14ac:dyDescent="0.2">
      <c r="C612" s="12"/>
      <c r="D612" s="12"/>
      <c r="E612" s="12"/>
      <c r="F612" s="11"/>
      <c r="G612" s="11"/>
    </row>
    <row r="613" spans="3:7" ht="12.75" x14ac:dyDescent="0.2">
      <c r="C613" s="12"/>
      <c r="D613" s="12"/>
      <c r="E613" s="12"/>
      <c r="F613" s="11"/>
      <c r="G613" s="11"/>
    </row>
    <row r="614" spans="3:7" ht="12.75" x14ac:dyDescent="0.2">
      <c r="C614" s="12"/>
      <c r="D614" s="12"/>
      <c r="E614" s="12"/>
      <c r="F614" s="11"/>
      <c r="G614" s="11"/>
    </row>
    <row r="615" spans="3:7" ht="12.75" x14ac:dyDescent="0.2">
      <c r="C615" s="12"/>
      <c r="D615" s="12"/>
      <c r="E615" s="12"/>
      <c r="F615" s="11"/>
      <c r="G615" s="11"/>
    </row>
    <row r="616" spans="3:7" ht="12.75" x14ac:dyDescent="0.2">
      <c r="C616" s="12"/>
      <c r="D616" s="12"/>
      <c r="E616" s="12"/>
      <c r="F616" s="11"/>
      <c r="G616" s="11"/>
    </row>
    <row r="617" spans="3:7" ht="12.75" x14ac:dyDescent="0.2">
      <c r="C617" s="12"/>
      <c r="D617" s="12"/>
      <c r="E617" s="12"/>
      <c r="F617" s="11"/>
      <c r="G617" s="11"/>
    </row>
    <row r="618" spans="3:7" ht="12.75" x14ac:dyDescent="0.2">
      <c r="C618" s="12"/>
      <c r="D618" s="12"/>
      <c r="E618" s="12"/>
      <c r="F618" s="11"/>
      <c r="G618" s="11"/>
    </row>
    <row r="619" spans="3:7" ht="12.75" x14ac:dyDescent="0.2">
      <c r="C619" s="12"/>
      <c r="D619" s="12"/>
      <c r="E619" s="12"/>
      <c r="F619" s="11"/>
      <c r="G619" s="11"/>
    </row>
    <row r="620" spans="3:7" ht="12.75" x14ac:dyDescent="0.2">
      <c r="C620" s="12"/>
      <c r="D620" s="12"/>
      <c r="E620" s="12"/>
      <c r="F620" s="11"/>
      <c r="G620" s="11"/>
    </row>
    <row r="621" spans="3:7" ht="12.75" x14ac:dyDescent="0.2">
      <c r="C621" s="12"/>
      <c r="D621" s="12"/>
      <c r="E621" s="12"/>
      <c r="F621" s="11"/>
      <c r="G621" s="11"/>
    </row>
    <row r="622" spans="3:7" ht="12.75" x14ac:dyDescent="0.2">
      <c r="C622" s="12"/>
      <c r="D622" s="12"/>
      <c r="E622" s="12"/>
      <c r="F622" s="11"/>
      <c r="G622" s="11"/>
    </row>
    <row r="623" spans="3:7" ht="12.75" x14ac:dyDescent="0.2">
      <c r="C623" s="12"/>
      <c r="D623" s="12"/>
      <c r="E623" s="12"/>
      <c r="F623" s="11"/>
      <c r="G623" s="11"/>
    </row>
    <row r="624" spans="3:7" ht="12.75" x14ac:dyDescent="0.2">
      <c r="C624" s="12"/>
      <c r="D624" s="12"/>
      <c r="E624" s="12"/>
      <c r="F624" s="11"/>
      <c r="G624" s="11"/>
    </row>
    <row r="625" spans="3:7" ht="12.75" x14ac:dyDescent="0.2">
      <c r="C625" s="12"/>
      <c r="D625" s="12"/>
      <c r="E625" s="12"/>
      <c r="F625" s="11"/>
      <c r="G625" s="11"/>
    </row>
    <row r="626" spans="3:7" ht="12.75" x14ac:dyDescent="0.2">
      <c r="C626" s="12"/>
      <c r="D626" s="12"/>
      <c r="E626" s="12"/>
      <c r="F626" s="11"/>
      <c r="G626" s="11"/>
    </row>
    <row r="627" spans="3:7" ht="12.75" x14ac:dyDescent="0.2">
      <c r="C627" s="12"/>
      <c r="D627" s="12"/>
      <c r="E627" s="12"/>
      <c r="F627" s="11"/>
      <c r="G627" s="11"/>
    </row>
    <row r="628" spans="3:7" ht="12.75" x14ac:dyDescent="0.2">
      <c r="C628" s="12"/>
      <c r="D628" s="12"/>
      <c r="E628" s="12"/>
      <c r="F628" s="11"/>
      <c r="G628" s="11"/>
    </row>
    <row r="629" spans="3:7" ht="12.75" x14ac:dyDescent="0.2">
      <c r="C629" s="12"/>
      <c r="D629" s="12"/>
      <c r="E629" s="12"/>
      <c r="F629" s="11"/>
      <c r="G629" s="11"/>
    </row>
    <row r="630" spans="3:7" ht="12.75" x14ac:dyDescent="0.2">
      <c r="C630" s="12"/>
      <c r="D630" s="12"/>
      <c r="E630" s="12"/>
      <c r="F630" s="11"/>
      <c r="G630" s="11"/>
    </row>
    <row r="631" spans="3:7" ht="12.75" x14ac:dyDescent="0.2">
      <c r="C631" s="12"/>
      <c r="D631" s="12"/>
      <c r="E631" s="12"/>
      <c r="F631" s="11"/>
      <c r="G631" s="11"/>
    </row>
    <row r="632" spans="3:7" ht="12.75" x14ac:dyDescent="0.2">
      <c r="C632" s="12"/>
      <c r="D632" s="12"/>
      <c r="E632" s="12"/>
      <c r="F632" s="11"/>
      <c r="G632" s="11"/>
    </row>
    <row r="633" spans="3:7" ht="12.75" x14ac:dyDescent="0.2">
      <c r="C633" s="12"/>
      <c r="D633" s="12"/>
      <c r="E633" s="12"/>
      <c r="F633" s="11"/>
      <c r="G633" s="11"/>
    </row>
    <row r="634" spans="3:7" ht="12.75" x14ac:dyDescent="0.2">
      <c r="C634" s="12"/>
      <c r="D634" s="12"/>
      <c r="E634" s="12"/>
      <c r="F634" s="11"/>
      <c r="G634" s="11"/>
    </row>
    <row r="635" spans="3:7" ht="12.75" x14ac:dyDescent="0.2">
      <c r="C635" s="12"/>
      <c r="D635" s="12"/>
      <c r="E635" s="12"/>
      <c r="F635" s="11"/>
      <c r="G635" s="11"/>
    </row>
    <row r="636" spans="3:7" ht="12.75" x14ac:dyDescent="0.2">
      <c r="C636" s="12"/>
      <c r="D636" s="12"/>
      <c r="E636" s="12"/>
      <c r="F636" s="11"/>
      <c r="G636" s="11"/>
    </row>
    <row r="637" spans="3:7" ht="12.75" x14ac:dyDescent="0.2">
      <c r="C637" s="12"/>
      <c r="D637" s="12"/>
      <c r="E637" s="12"/>
      <c r="F637" s="11"/>
      <c r="G637" s="11"/>
    </row>
    <row r="638" spans="3:7" ht="12.75" x14ac:dyDescent="0.2">
      <c r="C638" s="12"/>
      <c r="D638" s="12"/>
      <c r="E638" s="12"/>
      <c r="F638" s="11"/>
      <c r="G638" s="11"/>
    </row>
    <row r="639" spans="3:7" ht="12.75" x14ac:dyDescent="0.2">
      <c r="C639" s="12"/>
      <c r="D639" s="12"/>
      <c r="E639" s="12"/>
      <c r="F639" s="11"/>
      <c r="G639" s="11"/>
    </row>
    <row r="640" spans="3:7" ht="12.75" x14ac:dyDescent="0.2">
      <c r="C640" s="12"/>
      <c r="D640" s="12"/>
      <c r="E640" s="12"/>
      <c r="F640" s="11"/>
      <c r="G640" s="11"/>
    </row>
    <row r="641" spans="3:7" ht="12.75" x14ac:dyDescent="0.2">
      <c r="C641" s="12"/>
      <c r="D641" s="12"/>
      <c r="E641" s="12"/>
      <c r="F641" s="11"/>
      <c r="G641" s="11"/>
    </row>
    <row r="642" spans="3:7" ht="12.75" x14ac:dyDescent="0.2">
      <c r="C642" s="12"/>
      <c r="D642" s="12"/>
      <c r="E642" s="12"/>
      <c r="F642" s="11"/>
      <c r="G642" s="11"/>
    </row>
    <row r="643" spans="3:7" ht="12.75" x14ac:dyDescent="0.2">
      <c r="C643" s="12"/>
      <c r="D643" s="12"/>
      <c r="E643" s="12"/>
      <c r="F643" s="11"/>
      <c r="G643" s="11"/>
    </row>
    <row r="644" spans="3:7" ht="12.75" x14ac:dyDescent="0.2">
      <c r="C644" s="12"/>
      <c r="D644" s="12"/>
      <c r="E644" s="12"/>
      <c r="F644" s="11"/>
      <c r="G644" s="11"/>
    </row>
    <row r="645" spans="3:7" ht="12.75" x14ac:dyDescent="0.2">
      <c r="C645" s="12"/>
      <c r="D645" s="12"/>
      <c r="E645" s="12"/>
      <c r="F645" s="11"/>
      <c r="G645" s="11"/>
    </row>
    <row r="646" spans="3:7" ht="12.75" x14ac:dyDescent="0.2">
      <c r="C646" s="12"/>
      <c r="D646" s="12"/>
      <c r="E646" s="12"/>
      <c r="F646" s="11"/>
      <c r="G646" s="11"/>
    </row>
    <row r="647" spans="3:7" ht="12.75" x14ac:dyDescent="0.2">
      <c r="C647" s="12"/>
      <c r="D647" s="12"/>
      <c r="E647" s="12"/>
      <c r="F647" s="11"/>
      <c r="G647" s="11"/>
    </row>
    <row r="648" spans="3:7" ht="12.75" x14ac:dyDescent="0.2">
      <c r="C648" s="12"/>
      <c r="D648" s="12"/>
      <c r="E648" s="12"/>
      <c r="F648" s="11"/>
      <c r="G648" s="11"/>
    </row>
    <row r="649" spans="3:7" ht="12.75" x14ac:dyDescent="0.2">
      <c r="C649" s="12"/>
      <c r="D649" s="12"/>
      <c r="E649" s="12"/>
      <c r="F649" s="11"/>
      <c r="G649" s="11"/>
    </row>
    <row r="650" spans="3:7" ht="12.75" x14ac:dyDescent="0.2">
      <c r="C650" s="12"/>
      <c r="D650" s="12"/>
      <c r="E650" s="12"/>
      <c r="F650" s="11"/>
      <c r="G650" s="11"/>
    </row>
    <row r="651" spans="3:7" ht="12.75" x14ac:dyDescent="0.2">
      <c r="C651" s="12"/>
      <c r="D651" s="12"/>
      <c r="E651" s="12"/>
      <c r="F651" s="11"/>
      <c r="G651" s="11"/>
    </row>
    <row r="652" spans="3:7" ht="12.75" x14ac:dyDescent="0.2">
      <c r="C652" s="12"/>
      <c r="D652" s="12"/>
      <c r="E652" s="12"/>
      <c r="F652" s="11"/>
      <c r="G652" s="11"/>
    </row>
    <row r="653" spans="3:7" ht="12.75" x14ac:dyDescent="0.2">
      <c r="C653" s="12"/>
      <c r="D653" s="12"/>
      <c r="E653" s="12"/>
      <c r="F653" s="11"/>
      <c r="G653" s="11"/>
    </row>
    <row r="654" spans="3:7" ht="12.75" x14ac:dyDescent="0.2">
      <c r="C654" s="12"/>
      <c r="D654" s="12"/>
      <c r="E654" s="12"/>
      <c r="F654" s="11"/>
      <c r="G654" s="11"/>
    </row>
    <row r="655" spans="3:7" ht="12.75" x14ac:dyDescent="0.2">
      <c r="C655" s="12"/>
      <c r="D655" s="12"/>
      <c r="E655" s="12"/>
      <c r="F655" s="11"/>
      <c r="G655" s="11"/>
    </row>
    <row r="656" spans="3:7" ht="12.75" x14ac:dyDescent="0.2">
      <c r="C656" s="12"/>
      <c r="D656" s="12"/>
      <c r="E656" s="12"/>
      <c r="F656" s="11"/>
      <c r="G656" s="11"/>
    </row>
    <row r="657" spans="3:7" ht="12.75" x14ac:dyDescent="0.2">
      <c r="C657" s="12"/>
      <c r="D657" s="12"/>
      <c r="E657" s="12"/>
      <c r="F657" s="11"/>
      <c r="G657" s="11"/>
    </row>
    <row r="658" spans="3:7" ht="12.75" x14ac:dyDescent="0.2">
      <c r="C658" s="12"/>
      <c r="D658" s="12"/>
      <c r="E658" s="12"/>
      <c r="F658" s="11"/>
      <c r="G658" s="11"/>
    </row>
    <row r="659" spans="3:7" ht="12.75" x14ac:dyDescent="0.2">
      <c r="C659" s="12"/>
      <c r="D659" s="12"/>
      <c r="E659" s="12"/>
      <c r="F659" s="11"/>
      <c r="G659" s="11"/>
    </row>
    <row r="660" spans="3:7" ht="12.75" x14ac:dyDescent="0.2">
      <c r="C660" s="12"/>
      <c r="D660" s="12"/>
      <c r="E660" s="12"/>
      <c r="F660" s="11"/>
      <c r="G660" s="11"/>
    </row>
    <row r="661" spans="3:7" ht="12.75" x14ac:dyDescent="0.2">
      <c r="C661" s="12"/>
      <c r="D661" s="12"/>
      <c r="E661" s="12"/>
      <c r="F661" s="11"/>
      <c r="G661" s="11"/>
    </row>
    <row r="662" spans="3:7" ht="12.75" x14ac:dyDescent="0.2">
      <c r="C662" s="12"/>
      <c r="D662" s="12"/>
      <c r="E662" s="12"/>
      <c r="F662" s="11"/>
      <c r="G662" s="11"/>
    </row>
    <row r="663" spans="3:7" ht="12.75" x14ac:dyDescent="0.2">
      <c r="C663" s="12"/>
      <c r="D663" s="12"/>
      <c r="E663" s="12"/>
      <c r="F663" s="11"/>
      <c r="G663" s="11"/>
    </row>
    <row r="664" spans="3:7" ht="12.75" x14ac:dyDescent="0.2">
      <c r="C664" s="12"/>
      <c r="D664" s="12"/>
      <c r="E664" s="12"/>
      <c r="F664" s="11"/>
      <c r="G664" s="11"/>
    </row>
    <row r="665" spans="3:7" ht="12.75" x14ac:dyDescent="0.2">
      <c r="C665" s="12"/>
      <c r="D665" s="12"/>
      <c r="E665" s="12"/>
      <c r="F665" s="11"/>
      <c r="G665" s="11"/>
    </row>
    <row r="666" spans="3:7" ht="12.75" x14ac:dyDescent="0.2">
      <c r="C666" s="12"/>
      <c r="D666" s="12"/>
      <c r="E666" s="12"/>
      <c r="F666" s="11"/>
      <c r="G666" s="11"/>
    </row>
    <row r="667" spans="3:7" ht="12.75" x14ac:dyDescent="0.2">
      <c r="C667" s="12"/>
      <c r="D667" s="12"/>
      <c r="E667" s="12"/>
      <c r="F667" s="11"/>
      <c r="G667" s="11"/>
    </row>
    <row r="668" spans="3:7" ht="12.75" x14ac:dyDescent="0.2">
      <c r="C668" s="12"/>
      <c r="D668" s="12"/>
      <c r="E668" s="12"/>
      <c r="F668" s="11"/>
      <c r="G668" s="11"/>
    </row>
    <row r="669" spans="3:7" ht="12.75" x14ac:dyDescent="0.2">
      <c r="C669" s="12"/>
      <c r="D669" s="12"/>
      <c r="E669" s="12"/>
      <c r="F669" s="11"/>
      <c r="G669" s="11"/>
    </row>
    <row r="670" spans="3:7" ht="12.75" x14ac:dyDescent="0.2">
      <c r="C670" s="12"/>
      <c r="D670" s="12"/>
      <c r="E670" s="12"/>
      <c r="F670" s="11"/>
      <c r="G670" s="11"/>
    </row>
    <row r="671" spans="3:7" ht="12.75" x14ac:dyDescent="0.2">
      <c r="C671" s="12"/>
      <c r="D671" s="12"/>
      <c r="E671" s="12"/>
      <c r="F671" s="11"/>
      <c r="G671" s="11"/>
    </row>
    <row r="672" spans="3:7" ht="12.75" x14ac:dyDescent="0.2">
      <c r="C672" s="12"/>
      <c r="D672" s="12"/>
      <c r="E672" s="12"/>
      <c r="F672" s="11"/>
      <c r="G672" s="11"/>
    </row>
    <row r="673" spans="3:7" ht="12.75" x14ac:dyDescent="0.2">
      <c r="C673" s="12"/>
      <c r="D673" s="12"/>
      <c r="E673" s="12"/>
      <c r="F673" s="11"/>
      <c r="G673" s="11"/>
    </row>
    <row r="674" spans="3:7" ht="12.75" x14ac:dyDescent="0.2">
      <c r="C674" s="12"/>
      <c r="D674" s="12"/>
      <c r="E674" s="12"/>
      <c r="F674" s="11"/>
      <c r="G674" s="11"/>
    </row>
    <row r="675" spans="3:7" ht="12.75" x14ac:dyDescent="0.2">
      <c r="C675" s="12"/>
      <c r="D675" s="12"/>
      <c r="E675" s="12"/>
      <c r="F675" s="11"/>
      <c r="G675" s="11"/>
    </row>
    <row r="676" spans="3:7" ht="12.75" x14ac:dyDescent="0.2">
      <c r="C676" s="12"/>
      <c r="D676" s="12"/>
      <c r="E676" s="12"/>
      <c r="F676" s="11"/>
      <c r="G676" s="11"/>
    </row>
    <row r="677" spans="3:7" ht="12.75" x14ac:dyDescent="0.2">
      <c r="C677" s="12"/>
      <c r="D677" s="12"/>
      <c r="E677" s="12"/>
      <c r="F677" s="11"/>
      <c r="G677" s="11"/>
    </row>
    <row r="678" spans="3:7" ht="12.75" x14ac:dyDescent="0.2">
      <c r="C678" s="12"/>
      <c r="D678" s="12"/>
      <c r="E678" s="12"/>
      <c r="F678" s="11"/>
      <c r="G678" s="11"/>
    </row>
    <row r="679" spans="3:7" ht="12.75" x14ac:dyDescent="0.2">
      <c r="C679" s="12"/>
      <c r="D679" s="12"/>
      <c r="E679" s="12"/>
      <c r="F679" s="11"/>
      <c r="G679" s="11"/>
    </row>
    <row r="680" spans="3:7" ht="12.75" x14ac:dyDescent="0.2">
      <c r="C680" s="12"/>
      <c r="D680" s="12"/>
      <c r="E680" s="12"/>
      <c r="F680" s="11"/>
      <c r="G680" s="11"/>
    </row>
    <row r="681" spans="3:7" ht="12.75" x14ac:dyDescent="0.2">
      <c r="C681" s="12"/>
      <c r="D681" s="12"/>
      <c r="E681" s="12"/>
      <c r="F681" s="11"/>
      <c r="G681" s="11"/>
    </row>
    <row r="682" spans="3:7" ht="12.75" x14ac:dyDescent="0.2">
      <c r="C682" s="12"/>
      <c r="D682" s="12"/>
      <c r="E682" s="12"/>
      <c r="F682" s="11"/>
      <c r="G682" s="11"/>
    </row>
    <row r="683" spans="3:7" ht="12.75" x14ac:dyDescent="0.2">
      <c r="C683" s="12"/>
      <c r="D683" s="12"/>
      <c r="E683" s="12"/>
      <c r="F683" s="11"/>
      <c r="G683" s="11"/>
    </row>
    <row r="684" spans="3:7" ht="12.75" x14ac:dyDescent="0.2">
      <c r="C684" s="12"/>
      <c r="D684" s="12"/>
      <c r="E684" s="12"/>
      <c r="F684" s="11"/>
      <c r="G684" s="11"/>
    </row>
    <row r="685" spans="3:7" ht="12.75" x14ac:dyDescent="0.2">
      <c r="C685" s="12"/>
      <c r="D685" s="12"/>
      <c r="E685" s="12"/>
      <c r="F685" s="11"/>
      <c r="G685" s="11"/>
    </row>
    <row r="686" spans="3:7" ht="12.75" x14ac:dyDescent="0.2">
      <c r="C686" s="12"/>
      <c r="D686" s="12"/>
      <c r="E686" s="12"/>
      <c r="F686" s="11"/>
      <c r="G686" s="11"/>
    </row>
    <row r="687" spans="3:7" ht="12.75" x14ac:dyDescent="0.2">
      <c r="C687" s="12"/>
      <c r="D687" s="12"/>
      <c r="E687" s="12"/>
      <c r="F687" s="11"/>
      <c r="G687" s="11"/>
    </row>
    <row r="688" spans="3:7" ht="12.75" x14ac:dyDescent="0.2">
      <c r="C688" s="12"/>
      <c r="D688" s="12"/>
      <c r="E688" s="12"/>
      <c r="F688" s="11"/>
      <c r="G688" s="11"/>
    </row>
    <row r="689" spans="3:7" ht="12.75" x14ac:dyDescent="0.2">
      <c r="C689" s="12"/>
      <c r="D689" s="12"/>
      <c r="E689" s="12"/>
      <c r="F689" s="11"/>
      <c r="G689" s="11"/>
    </row>
    <row r="690" spans="3:7" ht="12.75" x14ac:dyDescent="0.2">
      <c r="C690" s="12"/>
      <c r="D690" s="12"/>
      <c r="E690" s="12"/>
      <c r="F690" s="11"/>
      <c r="G690" s="11"/>
    </row>
    <row r="691" spans="3:7" ht="12.75" x14ac:dyDescent="0.2">
      <c r="C691" s="12"/>
      <c r="D691" s="12"/>
      <c r="E691" s="12"/>
      <c r="F691" s="11"/>
      <c r="G691" s="11"/>
    </row>
    <row r="692" spans="3:7" ht="12.75" x14ac:dyDescent="0.2">
      <c r="C692" s="12"/>
      <c r="D692" s="12"/>
      <c r="E692" s="12"/>
      <c r="F692" s="11"/>
      <c r="G692" s="11"/>
    </row>
    <row r="693" spans="3:7" ht="12.75" x14ac:dyDescent="0.2">
      <c r="C693" s="12"/>
      <c r="D693" s="12"/>
      <c r="E693" s="12"/>
      <c r="F693" s="11"/>
      <c r="G693" s="11"/>
    </row>
    <row r="694" spans="3:7" ht="12.75" x14ac:dyDescent="0.2">
      <c r="C694" s="12"/>
      <c r="D694" s="12"/>
      <c r="E694" s="12"/>
      <c r="F694" s="11"/>
      <c r="G694" s="11"/>
    </row>
    <row r="695" spans="3:7" ht="12.75" x14ac:dyDescent="0.2">
      <c r="C695" s="12"/>
      <c r="D695" s="12"/>
      <c r="E695" s="12"/>
      <c r="F695" s="11"/>
      <c r="G695" s="11"/>
    </row>
    <row r="696" spans="3:7" ht="12.75" x14ac:dyDescent="0.2">
      <c r="C696" s="12"/>
      <c r="D696" s="12"/>
      <c r="E696" s="12"/>
      <c r="F696" s="11"/>
      <c r="G696" s="11"/>
    </row>
    <row r="697" spans="3:7" ht="12.75" x14ac:dyDescent="0.2">
      <c r="C697" s="12"/>
      <c r="D697" s="12"/>
      <c r="E697" s="12"/>
      <c r="F697" s="11"/>
      <c r="G697" s="11"/>
    </row>
    <row r="698" spans="3:7" ht="12.75" x14ac:dyDescent="0.2">
      <c r="C698" s="12"/>
      <c r="D698" s="12"/>
      <c r="E698" s="12"/>
      <c r="F698" s="11"/>
      <c r="G698" s="11"/>
    </row>
    <row r="699" spans="3:7" ht="12.75" x14ac:dyDescent="0.2">
      <c r="C699" s="12"/>
      <c r="D699" s="12"/>
      <c r="E699" s="12"/>
      <c r="F699" s="11"/>
      <c r="G699" s="11"/>
    </row>
    <row r="700" spans="3:7" ht="12.75" x14ac:dyDescent="0.2">
      <c r="C700" s="12"/>
      <c r="D700" s="12"/>
      <c r="E700" s="12"/>
      <c r="F700" s="11"/>
      <c r="G700" s="11"/>
    </row>
    <row r="701" spans="3:7" ht="12.75" x14ac:dyDescent="0.2">
      <c r="C701" s="12"/>
      <c r="D701" s="12"/>
      <c r="E701" s="12"/>
      <c r="F701" s="11"/>
      <c r="G701" s="11"/>
    </row>
    <row r="702" spans="3:7" ht="12.75" x14ac:dyDescent="0.2">
      <c r="C702" s="12"/>
      <c r="D702" s="12"/>
      <c r="E702" s="12"/>
      <c r="F702" s="11"/>
      <c r="G702" s="11"/>
    </row>
    <row r="703" spans="3:7" ht="12.75" x14ac:dyDescent="0.2">
      <c r="C703" s="12"/>
      <c r="D703" s="12"/>
      <c r="E703" s="12"/>
      <c r="F703" s="11"/>
      <c r="G703" s="11"/>
    </row>
    <row r="704" spans="3:7" ht="12.75" x14ac:dyDescent="0.2">
      <c r="C704" s="12"/>
      <c r="D704" s="12"/>
      <c r="E704" s="12"/>
      <c r="F704" s="11"/>
      <c r="G704" s="11"/>
    </row>
    <row r="705" spans="3:7" ht="12.75" x14ac:dyDescent="0.2">
      <c r="C705" s="12"/>
      <c r="D705" s="12"/>
      <c r="E705" s="12"/>
      <c r="F705" s="11"/>
      <c r="G705" s="11"/>
    </row>
    <row r="706" spans="3:7" ht="12.75" x14ac:dyDescent="0.2">
      <c r="C706" s="12"/>
      <c r="D706" s="12"/>
      <c r="E706" s="12"/>
      <c r="F706" s="11"/>
      <c r="G706" s="11"/>
    </row>
    <row r="707" spans="3:7" ht="12.75" x14ac:dyDescent="0.2">
      <c r="C707" s="12"/>
      <c r="D707" s="12"/>
      <c r="E707" s="12"/>
      <c r="F707" s="11"/>
      <c r="G707" s="11"/>
    </row>
    <row r="708" spans="3:7" ht="12.75" x14ac:dyDescent="0.2">
      <c r="C708" s="12"/>
      <c r="D708" s="12"/>
      <c r="E708" s="12"/>
      <c r="F708" s="11"/>
      <c r="G708" s="11"/>
    </row>
    <row r="709" spans="3:7" ht="12.75" x14ac:dyDescent="0.2">
      <c r="C709" s="12"/>
      <c r="D709" s="12"/>
      <c r="E709" s="12"/>
      <c r="F709" s="11"/>
      <c r="G709" s="11"/>
    </row>
    <row r="710" spans="3:7" ht="12.75" x14ac:dyDescent="0.2">
      <c r="C710" s="12"/>
      <c r="D710" s="12"/>
      <c r="E710" s="12"/>
      <c r="F710" s="11"/>
      <c r="G710" s="11"/>
    </row>
    <row r="711" spans="3:7" ht="12.75" x14ac:dyDescent="0.2">
      <c r="C711" s="12"/>
      <c r="D711" s="12"/>
      <c r="E711" s="12"/>
      <c r="F711" s="11"/>
      <c r="G711" s="11"/>
    </row>
    <row r="712" spans="3:7" ht="12.75" x14ac:dyDescent="0.2">
      <c r="C712" s="12"/>
      <c r="D712" s="12"/>
      <c r="E712" s="12"/>
      <c r="F712" s="11"/>
      <c r="G712" s="11"/>
    </row>
    <row r="713" spans="3:7" ht="12.75" x14ac:dyDescent="0.2">
      <c r="C713" s="12"/>
      <c r="D713" s="12"/>
      <c r="E713" s="12"/>
      <c r="F713" s="11"/>
      <c r="G713" s="11"/>
    </row>
    <row r="714" spans="3:7" ht="12.75" x14ac:dyDescent="0.2">
      <c r="C714" s="12"/>
      <c r="D714" s="12"/>
      <c r="E714" s="12"/>
      <c r="F714" s="11"/>
      <c r="G714" s="11"/>
    </row>
    <row r="715" spans="3:7" ht="12.75" x14ac:dyDescent="0.2">
      <c r="C715" s="12"/>
      <c r="D715" s="12"/>
      <c r="E715" s="12"/>
      <c r="F715" s="11"/>
      <c r="G715" s="11"/>
    </row>
    <row r="716" spans="3:7" ht="12.75" x14ac:dyDescent="0.2">
      <c r="C716" s="12"/>
      <c r="D716" s="12"/>
      <c r="E716" s="12"/>
      <c r="F716" s="11"/>
      <c r="G716" s="11"/>
    </row>
    <row r="717" spans="3:7" ht="12.75" x14ac:dyDescent="0.2">
      <c r="C717" s="12"/>
      <c r="D717" s="12"/>
      <c r="E717" s="12"/>
      <c r="F717" s="11"/>
      <c r="G717" s="11"/>
    </row>
    <row r="718" spans="3:7" ht="12.75" x14ac:dyDescent="0.2">
      <c r="C718" s="12"/>
      <c r="D718" s="12"/>
      <c r="E718" s="12"/>
      <c r="F718" s="11"/>
      <c r="G718" s="11"/>
    </row>
    <row r="719" spans="3:7" ht="12.75" x14ac:dyDescent="0.2">
      <c r="C719" s="12"/>
      <c r="D719" s="12"/>
      <c r="E719" s="12"/>
      <c r="F719" s="11"/>
      <c r="G719" s="11"/>
    </row>
    <row r="720" spans="3:7" ht="12.75" x14ac:dyDescent="0.2">
      <c r="C720" s="12"/>
      <c r="D720" s="12"/>
      <c r="E720" s="12"/>
      <c r="F720" s="11"/>
      <c r="G720" s="11"/>
    </row>
    <row r="721" spans="3:7" ht="12.75" x14ac:dyDescent="0.2">
      <c r="C721" s="12"/>
      <c r="D721" s="12"/>
      <c r="E721" s="12"/>
      <c r="F721" s="11"/>
      <c r="G721" s="11"/>
    </row>
    <row r="722" spans="3:7" ht="12.75" x14ac:dyDescent="0.2">
      <c r="C722" s="12"/>
      <c r="D722" s="12"/>
      <c r="E722" s="12"/>
      <c r="F722" s="11"/>
      <c r="G722" s="11"/>
    </row>
    <row r="723" spans="3:7" ht="12.75" x14ac:dyDescent="0.2">
      <c r="C723" s="12"/>
      <c r="D723" s="12"/>
      <c r="E723" s="12"/>
      <c r="F723" s="11"/>
      <c r="G723" s="11"/>
    </row>
    <row r="724" spans="3:7" ht="12.75" x14ac:dyDescent="0.2">
      <c r="C724" s="12"/>
      <c r="D724" s="12"/>
      <c r="E724" s="12"/>
      <c r="F724" s="11"/>
      <c r="G724" s="11"/>
    </row>
    <row r="725" spans="3:7" ht="12.75" x14ac:dyDescent="0.2">
      <c r="C725" s="12"/>
      <c r="D725" s="12"/>
      <c r="E725" s="12"/>
      <c r="F725" s="11"/>
      <c r="G725" s="11"/>
    </row>
    <row r="726" spans="3:7" ht="12.75" x14ac:dyDescent="0.2">
      <c r="C726" s="12"/>
      <c r="D726" s="12"/>
      <c r="E726" s="12"/>
      <c r="F726" s="11"/>
      <c r="G726" s="11"/>
    </row>
    <row r="727" spans="3:7" ht="12.75" x14ac:dyDescent="0.2">
      <c r="C727" s="12"/>
      <c r="D727" s="12"/>
      <c r="E727" s="12"/>
      <c r="F727" s="11"/>
      <c r="G727" s="11"/>
    </row>
    <row r="728" spans="3:7" ht="12.75" x14ac:dyDescent="0.2">
      <c r="C728" s="12"/>
      <c r="D728" s="12"/>
      <c r="E728" s="12"/>
      <c r="F728" s="11"/>
      <c r="G728" s="11"/>
    </row>
    <row r="729" spans="3:7" ht="12.75" x14ac:dyDescent="0.2">
      <c r="C729" s="12"/>
      <c r="D729" s="12"/>
      <c r="E729" s="12"/>
      <c r="F729" s="11"/>
      <c r="G729" s="11"/>
    </row>
    <row r="730" spans="3:7" ht="12.75" x14ac:dyDescent="0.2">
      <c r="C730" s="12"/>
      <c r="D730" s="12"/>
      <c r="E730" s="12"/>
      <c r="F730" s="11"/>
      <c r="G730" s="11"/>
    </row>
    <row r="731" spans="3:7" ht="12.75" x14ac:dyDescent="0.2">
      <c r="C731" s="12"/>
      <c r="D731" s="12"/>
      <c r="E731" s="12"/>
      <c r="F731" s="11"/>
      <c r="G731" s="11"/>
    </row>
    <row r="732" spans="3:7" ht="12.75" x14ac:dyDescent="0.2">
      <c r="C732" s="12"/>
      <c r="D732" s="12"/>
      <c r="E732" s="12"/>
      <c r="F732" s="11"/>
      <c r="G732" s="11"/>
    </row>
    <row r="733" spans="3:7" ht="12.75" x14ac:dyDescent="0.2">
      <c r="C733" s="12"/>
      <c r="D733" s="12"/>
      <c r="E733" s="12"/>
      <c r="F733" s="11"/>
      <c r="G733" s="11"/>
    </row>
    <row r="734" spans="3:7" ht="12.75" x14ac:dyDescent="0.2">
      <c r="C734" s="12"/>
      <c r="D734" s="12"/>
      <c r="E734" s="12"/>
      <c r="F734" s="11"/>
      <c r="G734" s="11"/>
    </row>
    <row r="735" spans="3:7" ht="12.75" x14ac:dyDescent="0.2">
      <c r="C735" s="12"/>
      <c r="D735" s="12"/>
      <c r="E735" s="12"/>
      <c r="F735" s="11"/>
      <c r="G735" s="11"/>
    </row>
    <row r="736" spans="3:7" ht="12.75" x14ac:dyDescent="0.2">
      <c r="C736" s="12"/>
      <c r="D736" s="12"/>
      <c r="E736" s="12"/>
      <c r="F736" s="11"/>
      <c r="G736" s="11"/>
    </row>
    <row r="737" spans="3:7" ht="12.75" x14ac:dyDescent="0.2">
      <c r="C737" s="12"/>
      <c r="D737" s="12"/>
      <c r="E737" s="12"/>
      <c r="F737" s="11"/>
      <c r="G737" s="11"/>
    </row>
    <row r="738" spans="3:7" ht="12.75" x14ac:dyDescent="0.2">
      <c r="C738" s="12"/>
      <c r="D738" s="12"/>
      <c r="E738" s="12"/>
      <c r="F738" s="11"/>
      <c r="G738" s="11"/>
    </row>
    <row r="739" spans="3:7" ht="12.75" x14ac:dyDescent="0.2">
      <c r="C739" s="12"/>
      <c r="D739" s="12"/>
      <c r="E739" s="12"/>
      <c r="F739" s="11"/>
      <c r="G739" s="11"/>
    </row>
    <row r="740" spans="3:7" ht="12.75" x14ac:dyDescent="0.2">
      <c r="C740" s="12"/>
      <c r="D740" s="12"/>
      <c r="E740" s="12"/>
      <c r="F740" s="11"/>
      <c r="G740" s="11"/>
    </row>
    <row r="741" spans="3:7" ht="12.75" x14ac:dyDescent="0.2">
      <c r="C741" s="12"/>
      <c r="D741" s="12"/>
      <c r="E741" s="12"/>
      <c r="F741" s="11"/>
      <c r="G741" s="11"/>
    </row>
    <row r="742" spans="3:7" ht="12.75" x14ac:dyDescent="0.2">
      <c r="C742" s="12"/>
      <c r="D742" s="12"/>
      <c r="E742" s="12"/>
      <c r="F742" s="11"/>
      <c r="G742" s="11"/>
    </row>
    <row r="743" spans="3:7" ht="12.75" x14ac:dyDescent="0.2">
      <c r="C743" s="12"/>
      <c r="D743" s="12"/>
      <c r="E743" s="12"/>
      <c r="F743" s="11"/>
      <c r="G743" s="11"/>
    </row>
    <row r="744" spans="3:7" ht="12.75" x14ac:dyDescent="0.2">
      <c r="C744" s="12"/>
      <c r="D744" s="12"/>
      <c r="E744" s="12"/>
      <c r="F744" s="11"/>
      <c r="G744" s="11"/>
    </row>
    <row r="745" spans="3:7" ht="12.75" x14ac:dyDescent="0.2">
      <c r="C745" s="12"/>
      <c r="D745" s="12"/>
      <c r="E745" s="12"/>
      <c r="F745" s="11"/>
      <c r="G745" s="11"/>
    </row>
    <row r="746" spans="3:7" ht="12.75" x14ac:dyDescent="0.2">
      <c r="C746" s="12"/>
      <c r="D746" s="12"/>
      <c r="E746" s="12"/>
      <c r="F746" s="11"/>
      <c r="G746" s="11"/>
    </row>
    <row r="747" spans="3:7" ht="12.75" x14ac:dyDescent="0.2">
      <c r="C747" s="12"/>
      <c r="D747" s="12"/>
      <c r="E747" s="12"/>
      <c r="F747" s="11"/>
      <c r="G747" s="11"/>
    </row>
    <row r="748" spans="3:7" ht="12.75" x14ac:dyDescent="0.2">
      <c r="C748" s="12"/>
      <c r="D748" s="12"/>
      <c r="E748" s="12"/>
      <c r="F748" s="11"/>
      <c r="G748" s="11"/>
    </row>
    <row r="749" spans="3:7" ht="12.75" x14ac:dyDescent="0.2">
      <c r="C749" s="12"/>
      <c r="D749" s="12"/>
      <c r="E749" s="12"/>
      <c r="F749" s="11"/>
      <c r="G749" s="11"/>
    </row>
    <row r="750" spans="3:7" ht="12.75" x14ac:dyDescent="0.2">
      <c r="C750" s="12"/>
      <c r="D750" s="12"/>
      <c r="E750" s="12"/>
      <c r="F750" s="11"/>
      <c r="G750" s="11"/>
    </row>
    <row r="751" spans="3:7" ht="12.75" x14ac:dyDescent="0.2">
      <c r="C751" s="12"/>
      <c r="D751" s="12"/>
      <c r="E751" s="12"/>
      <c r="F751" s="11"/>
      <c r="G751" s="11"/>
    </row>
    <row r="752" spans="3:7" ht="12.75" x14ac:dyDescent="0.2">
      <c r="C752" s="12"/>
      <c r="D752" s="12"/>
      <c r="E752" s="12"/>
      <c r="F752" s="11"/>
      <c r="G752" s="11"/>
    </row>
    <row r="753" spans="3:7" ht="12.75" x14ac:dyDescent="0.2">
      <c r="C753" s="12"/>
      <c r="D753" s="12"/>
      <c r="E753" s="12"/>
      <c r="F753" s="11"/>
      <c r="G753" s="11"/>
    </row>
    <row r="754" spans="3:7" ht="12.75" x14ac:dyDescent="0.2">
      <c r="C754" s="12"/>
      <c r="D754" s="12"/>
      <c r="E754" s="12"/>
      <c r="F754" s="11"/>
      <c r="G754" s="11"/>
    </row>
    <row r="755" spans="3:7" ht="12.75" x14ac:dyDescent="0.2">
      <c r="C755" s="12"/>
      <c r="D755" s="12"/>
      <c r="E755" s="12"/>
      <c r="F755" s="11"/>
      <c r="G755" s="11"/>
    </row>
    <row r="756" spans="3:7" ht="12.75" x14ac:dyDescent="0.2">
      <c r="C756" s="12"/>
      <c r="D756" s="12"/>
      <c r="E756" s="12"/>
      <c r="F756" s="11"/>
      <c r="G756" s="11"/>
    </row>
    <row r="757" spans="3:7" ht="12.75" x14ac:dyDescent="0.2">
      <c r="C757" s="12"/>
      <c r="D757" s="12"/>
      <c r="E757" s="12"/>
      <c r="F757" s="11"/>
      <c r="G757" s="11"/>
    </row>
    <row r="758" spans="3:7" ht="12.75" x14ac:dyDescent="0.2">
      <c r="C758" s="12"/>
      <c r="D758" s="12"/>
      <c r="E758" s="12"/>
      <c r="F758" s="11"/>
      <c r="G758" s="11"/>
    </row>
    <row r="759" spans="3:7" ht="12.75" x14ac:dyDescent="0.2">
      <c r="C759" s="12"/>
      <c r="D759" s="12"/>
      <c r="E759" s="12"/>
      <c r="F759" s="11"/>
      <c r="G759" s="11"/>
    </row>
    <row r="760" spans="3:7" ht="12.75" x14ac:dyDescent="0.2">
      <c r="C760" s="12"/>
      <c r="D760" s="12"/>
      <c r="E760" s="12"/>
      <c r="F760" s="11"/>
      <c r="G760" s="11"/>
    </row>
    <row r="761" spans="3:7" ht="12.75" x14ac:dyDescent="0.2">
      <c r="C761" s="12"/>
      <c r="D761" s="12"/>
      <c r="E761" s="12"/>
      <c r="F761" s="11"/>
      <c r="G761" s="11"/>
    </row>
    <row r="762" spans="3:7" ht="12.75" x14ac:dyDescent="0.2">
      <c r="C762" s="12"/>
      <c r="D762" s="12"/>
      <c r="E762" s="12"/>
      <c r="F762" s="11"/>
      <c r="G762" s="11"/>
    </row>
    <row r="763" spans="3:7" ht="12.75" x14ac:dyDescent="0.2">
      <c r="C763" s="12"/>
      <c r="D763" s="12"/>
      <c r="E763" s="12"/>
      <c r="F763" s="11"/>
      <c r="G763" s="11"/>
    </row>
    <row r="764" spans="3:7" ht="12.75" x14ac:dyDescent="0.2">
      <c r="C764" s="12"/>
      <c r="D764" s="12"/>
      <c r="E764" s="12"/>
      <c r="F764" s="11"/>
      <c r="G764" s="11"/>
    </row>
    <row r="765" spans="3:7" ht="12.75" x14ac:dyDescent="0.2">
      <c r="C765" s="12"/>
      <c r="D765" s="12"/>
      <c r="E765" s="12"/>
      <c r="F765" s="11"/>
      <c r="G765" s="11"/>
    </row>
    <row r="766" spans="3:7" ht="12.75" x14ac:dyDescent="0.2">
      <c r="C766" s="12"/>
      <c r="D766" s="12"/>
      <c r="E766" s="12"/>
      <c r="F766" s="11"/>
      <c r="G766" s="11"/>
    </row>
    <row r="767" spans="3:7" ht="12.75" x14ac:dyDescent="0.2">
      <c r="C767" s="12"/>
      <c r="D767" s="12"/>
      <c r="E767" s="12"/>
      <c r="F767" s="11"/>
      <c r="G767" s="11"/>
    </row>
    <row r="768" spans="3:7" ht="12.75" x14ac:dyDescent="0.2">
      <c r="C768" s="12"/>
      <c r="D768" s="12"/>
      <c r="E768" s="12"/>
      <c r="F768" s="11"/>
      <c r="G768" s="11"/>
    </row>
    <row r="769" spans="3:7" ht="12.75" x14ac:dyDescent="0.2">
      <c r="C769" s="12"/>
      <c r="D769" s="12"/>
      <c r="E769" s="12"/>
      <c r="F769" s="11"/>
      <c r="G769" s="11"/>
    </row>
    <row r="770" spans="3:7" ht="12.75" x14ac:dyDescent="0.2">
      <c r="C770" s="12"/>
      <c r="D770" s="12"/>
      <c r="E770" s="12"/>
      <c r="F770" s="11"/>
      <c r="G770" s="11"/>
    </row>
    <row r="771" spans="3:7" ht="12.75" x14ac:dyDescent="0.2">
      <c r="C771" s="12"/>
      <c r="D771" s="12"/>
      <c r="E771" s="12"/>
      <c r="F771" s="11"/>
      <c r="G771" s="11"/>
    </row>
    <row r="772" spans="3:7" ht="12.75" x14ac:dyDescent="0.2">
      <c r="C772" s="12"/>
      <c r="D772" s="12"/>
      <c r="E772" s="12"/>
      <c r="F772" s="11"/>
      <c r="G772" s="11"/>
    </row>
    <row r="773" spans="3:7" ht="12.75" x14ac:dyDescent="0.2">
      <c r="C773" s="12"/>
      <c r="D773" s="12"/>
      <c r="E773" s="12"/>
      <c r="F773" s="11"/>
      <c r="G773" s="11"/>
    </row>
    <row r="774" spans="3:7" ht="12.75" x14ac:dyDescent="0.2">
      <c r="C774" s="12"/>
      <c r="D774" s="12"/>
      <c r="E774" s="12"/>
      <c r="F774" s="11"/>
      <c r="G774" s="11"/>
    </row>
    <row r="775" spans="3:7" ht="12.75" x14ac:dyDescent="0.2">
      <c r="C775" s="12"/>
      <c r="D775" s="12"/>
      <c r="E775" s="12"/>
      <c r="F775" s="11"/>
      <c r="G775" s="11"/>
    </row>
    <row r="776" spans="3:7" ht="12.75" x14ac:dyDescent="0.2">
      <c r="C776" s="12"/>
      <c r="D776" s="12"/>
      <c r="E776" s="12"/>
      <c r="F776" s="11"/>
      <c r="G776" s="11"/>
    </row>
    <row r="777" spans="3:7" ht="12.75" x14ac:dyDescent="0.2">
      <c r="C777" s="12"/>
      <c r="D777" s="12"/>
      <c r="E777" s="12"/>
      <c r="F777" s="11"/>
      <c r="G777" s="11"/>
    </row>
    <row r="778" spans="3:7" ht="12.75" x14ac:dyDescent="0.2">
      <c r="C778" s="12"/>
      <c r="D778" s="12"/>
      <c r="E778" s="12"/>
      <c r="F778" s="11"/>
      <c r="G778" s="11"/>
    </row>
    <row r="779" spans="3:7" ht="12.75" x14ac:dyDescent="0.2">
      <c r="C779" s="12"/>
      <c r="D779" s="12"/>
      <c r="E779" s="12"/>
      <c r="F779" s="11"/>
      <c r="G779" s="11"/>
    </row>
    <row r="780" spans="3:7" ht="12.75" x14ac:dyDescent="0.2">
      <c r="C780" s="12"/>
      <c r="D780" s="12"/>
      <c r="E780" s="12"/>
      <c r="F780" s="11"/>
      <c r="G780" s="11"/>
    </row>
    <row r="781" spans="3:7" ht="12.75" x14ac:dyDescent="0.2">
      <c r="C781" s="12"/>
      <c r="D781" s="12"/>
      <c r="E781" s="12"/>
      <c r="F781" s="11"/>
      <c r="G781" s="11"/>
    </row>
    <row r="782" spans="3:7" ht="12.75" x14ac:dyDescent="0.2">
      <c r="C782" s="12"/>
      <c r="D782" s="12"/>
      <c r="E782" s="12"/>
      <c r="F782" s="11"/>
      <c r="G782" s="11"/>
    </row>
    <row r="783" spans="3:7" ht="12.75" x14ac:dyDescent="0.2">
      <c r="C783" s="12"/>
      <c r="D783" s="12"/>
      <c r="E783" s="12"/>
      <c r="F783" s="11"/>
      <c r="G783" s="11"/>
    </row>
    <row r="784" spans="3:7" ht="12.75" x14ac:dyDescent="0.2">
      <c r="C784" s="12"/>
      <c r="D784" s="12"/>
      <c r="E784" s="12"/>
      <c r="F784" s="11"/>
      <c r="G784" s="11"/>
    </row>
    <row r="785" spans="3:7" ht="12.75" x14ac:dyDescent="0.2">
      <c r="C785" s="12"/>
      <c r="D785" s="12"/>
      <c r="E785" s="12"/>
      <c r="F785" s="11"/>
      <c r="G785" s="11"/>
    </row>
    <row r="786" spans="3:7" ht="12.75" x14ac:dyDescent="0.2">
      <c r="C786" s="12"/>
      <c r="D786" s="12"/>
      <c r="E786" s="12"/>
      <c r="F786" s="11"/>
      <c r="G786" s="11"/>
    </row>
    <row r="787" spans="3:7" ht="12.75" x14ac:dyDescent="0.2">
      <c r="C787" s="12"/>
      <c r="D787" s="12"/>
      <c r="E787" s="12"/>
      <c r="F787" s="11"/>
      <c r="G787" s="11"/>
    </row>
    <row r="788" spans="3:7" ht="12.75" x14ac:dyDescent="0.2">
      <c r="C788" s="12"/>
      <c r="D788" s="12"/>
      <c r="E788" s="12"/>
      <c r="F788" s="11"/>
      <c r="G788" s="11"/>
    </row>
    <row r="789" spans="3:7" ht="12.75" x14ac:dyDescent="0.2">
      <c r="C789" s="12"/>
      <c r="D789" s="12"/>
      <c r="E789" s="12"/>
      <c r="F789" s="11"/>
      <c r="G789" s="11"/>
    </row>
    <row r="790" spans="3:7" ht="12.75" x14ac:dyDescent="0.2">
      <c r="C790" s="12"/>
      <c r="D790" s="12"/>
      <c r="E790" s="12"/>
      <c r="F790" s="11"/>
      <c r="G790" s="11"/>
    </row>
    <row r="791" spans="3:7" ht="12.75" x14ac:dyDescent="0.2">
      <c r="C791" s="12"/>
      <c r="D791" s="12"/>
      <c r="E791" s="12"/>
      <c r="F791" s="11"/>
      <c r="G791" s="11"/>
    </row>
    <row r="792" spans="3:7" ht="12.75" x14ac:dyDescent="0.2">
      <c r="C792" s="12"/>
      <c r="D792" s="12"/>
      <c r="E792" s="12"/>
      <c r="F792" s="11"/>
      <c r="G792" s="11"/>
    </row>
    <row r="793" spans="3:7" ht="12.75" x14ac:dyDescent="0.2">
      <c r="C793" s="12"/>
      <c r="D793" s="12"/>
      <c r="E793" s="12"/>
      <c r="F793" s="11"/>
      <c r="G793" s="11"/>
    </row>
    <row r="794" spans="3:7" ht="12.75" x14ac:dyDescent="0.2">
      <c r="C794" s="12"/>
      <c r="D794" s="12"/>
      <c r="E794" s="12"/>
      <c r="F794" s="11"/>
      <c r="G794" s="11"/>
    </row>
    <row r="795" spans="3:7" ht="12.75" x14ac:dyDescent="0.2">
      <c r="C795" s="12"/>
      <c r="D795" s="12"/>
      <c r="E795" s="12"/>
      <c r="F795" s="11"/>
      <c r="G795" s="11"/>
    </row>
    <row r="796" spans="3:7" ht="12.75" x14ac:dyDescent="0.2">
      <c r="C796" s="12"/>
      <c r="D796" s="12"/>
      <c r="E796" s="12"/>
      <c r="F796" s="11"/>
      <c r="G796" s="11"/>
    </row>
    <row r="797" spans="3:7" ht="12.75" x14ac:dyDescent="0.2">
      <c r="C797" s="12"/>
      <c r="D797" s="12"/>
      <c r="E797" s="12"/>
      <c r="F797" s="11"/>
      <c r="G797" s="11"/>
    </row>
    <row r="798" spans="3:7" ht="12.75" x14ac:dyDescent="0.2">
      <c r="C798" s="12"/>
      <c r="D798" s="12"/>
      <c r="E798" s="12"/>
      <c r="F798" s="11"/>
      <c r="G798" s="11"/>
    </row>
    <row r="799" spans="3:7" ht="12.75" x14ac:dyDescent="0.2">
      <c r="C799" s="12"/>
      <c r="D799" s="12"/>
      <c r="E799" s="12"/>
      <c r="F799" s="11"/>
      <c r="G799" s="11"/>
    </row>
    <row r="800" spans="3:7" ht="12.75" x14ac:dyDescent="0.2">
      <c r="C800" s="12"/>
      <c r="D800" s="12"/>
      <c r="E800" s="12"/>
      <c r="F800" s="11"/>
      <c r="G800" s="11"/>
    </row>
    <row r="801" spans="3:7" ht="12.75" x14ac:dyDescent="0.2">
      <c r="C801" s="12"/>
      <c r="D801" s="12"/>
      <c r="E801" s="12"/>
      <c r="F801" s="11"/>
      <c r="G801" s="11"/>
    </row>
    <row r="802" spans="3:7" ht="12.75" x14ac:dyDescent="0.2">
      <c r="C802" s="12"/>
      <c r="D802" s="12"/>
      <c r="E802" s="12"/>
      <c r="F802" s="11"/>
      <c r="G802" s="11"/>
    </row>
    <row r="803" spans="3:7" ht="12.75" x14ac:dyDescent="0.2">
      <c r="C803" s="12"/>
      <c r="D803" s="12"/>
      <c r="E803" s="12"/>
      <c r="F803" s="11"/>
      <c r="G803" s="11"/>
    </row>
    <row r="804" spans="3:7" ht="12.75" x14ac:dyDescent="0.2">
      <c r="C804" s="12"/>
      <c r="D804" s="12"/>
      <c r="E804" s="12"/>
      <c r="F804" s="11"/>
      <c r="G804" s="11"/>
    </row>
    <row r="805" spans="3:7" ht="12.75" x14ac:dyDescent="0.2">
      <c r="C805" s="12"/>
      <c r="D805" s="12"/>
      <c r="E805" s="12"/>
      <c r="F805" s="11"/>
      <c r="G805" s="11"/>
    </row>
    <row r="806" spans="3:7" ht="12.75" x14ac:dyDescent="0.2">
      <c r="C806" s="12"/>
      <c r="D806" s="12"/>
      <c r="E806" s="12"/>
      <c r="F806" s="11"/>
      <c r="G806" s="11"/>
    </row>
    <row r="807" spans="3:7" ht="12.75" x14ac:dyDescent="0.2">
      <c r="C807" s="12"/>
      <c r="D807" s="12"/>
      <c r="E807" s="12"/>
      <c r="F807" s="11"/>
      <c r="G807" s="11"/>
    </row>
    <row r="808" spans="3:7" ht="12.75" x14ac:dyDescent="0.2">
      <c r="C808" s="12"/>
      <c r="D808" s="12"/>
      <c r="E808" s="12"/>
      <c r="F808" s="11"/>
      <c r="G808" s="11"/>
    </row>
    <row r="809" spans="3:7" ht="12.75" x14ac:dyDescent="0.2">
      <c r="C809" s="12"/>
      <c r="D809" s="12"/>
      <c r="E809" s="12"/>
      <c r="F809" s="11"/>
      <c r="G809" s="11"/>
    </row>
    <row r="810" spans="3:7" ht="12.75" x14ac:dyDescent="0.2">
      <c r="C810" s="12"/>
      <c r="D810" s="12"/>
      <c r="E810" s="12"/>
      <c r="F810" s="11"/>
      <c r="G810" s="11"/>
    </row>
    <row r="811" spans="3:7" ht="12.75" x14ac:dyDescent="0.2">
      <c r="C811" s="12"/>
      <c r="D811" s="12"/>
      <c r="E811" s="12"/>
      <c r="F811" s="11"/>
      <c r="G811" s="11"/>
    </row>
    <row r="812" spans="3:7" ht="12.75" x14ac:dyDescent="0.2">
      <c r="C812" s="12"/>
      <c r="D812" s="12"/>
      <c r="E812" s="12"/>
      <c r="F812" s="11"/>
      <c r="G812" s="11"/>
    </row>
    <row r="813" spans="3:7" ht="12.75" x14ac:dyDescent="0.2">
      <c r="C813" s="12"/>
      <c r="D813" s="12"/>
      <c r="E813" s="12"/>
      <c r="F813" s="11"/>
      <c r="G813" s="11"/>
    </row>
    <row r="814" spans="3:7" ht="12.75" x14ac:dyDescent="0.2">
      <c r="C814" s="12"/>
      <c r="D814" s="12"/>
      <c r="E814" s="12"/>
      <c r="F814" s="11"/>
      <c r="G814" s="11"/>
    </row>
    <row r="815" spans="3:7" ht="12.75" x14ac:dyDescent="0.2">
      <c r="C815" s="12"/>
      <c r="D815" s="12"/>
      <c r="E815" s="12"/>
      <c r="F815" s="11"/>
      <c r="G815" s="11"/>
    </row>
    <row r="816" spans="3:7" ht="12.75" x14ac:dyDescent="0.2">
      <c r="C816" s="12"/>
      <c r="D816" s="12"/>
      <c r="E816" s="12"/>
      <c r="F816" s="11"/>
      <c r="G816" s="11"/>
    </row>
    <row r="817" spans="3:7" ht="12.75" x14ac:dyDescent="0.2">
      <c r="C817" s="12"/>
      <c r="D817" s="12"/>
      <c r="E817" s="12"/>
      <c r="F817" s="11"/>
      <c r="G817" s="11"/>
    </row>
    <row r="818" spans="3:7" ht="12.75" x14ac:dyDescent="0.2">
      <c r="C818" s="12"/>
      <c r="D818" s="12"/>
      <c r="E818" s="12"/>
      <c r="F818" s="11"/>
      <c r="G818" s="11"/>
    </row>
    <row r="819" spans="3:7" ht="12.75" x14ac:dyDescent="0.2">
      <c r="C819" s="12"/>
      <c r="D819" s="12"/>
      <c r="E819" s="12"/>
      <c r="F819" s="11"/>
      <c r="G819" s="11"/>
    </row>
    <row r="820" spans="3:7" ht="12.75" x14ac:dyDescent="0.2">
      <c r="C820" s="12"/>
      <c r="D820" s="12"/>
      <c r="E820" s="12"/>
      <c r="F820" s="11"/>
      <c r="G820" s="11"/>
    </row>
    <row r="821" spans="3:7" ht="12.75" x14ac:dyDescent="0.2">
      <c r="C821" s="12"/>
      <c r="D821" s="12"/>
      <c r="E821" s="12"/>
      <c r="F821" s="11"/>
      <c r="G821" s="11"/>
    </row>
    <row r="822" spans="3:7" ht="12.75" x14ac:dyDescent="0.2">
      <c r="C822" s="12"/>
      <c r="D822" s="12"/>
      <c r="E822" s="12"/>
      <c r="F822" s="11"/>
      <c r="G822" s="11"/>
    </row>
    <row r="823" spans="3:7" ht="12.75" x14ac:dyDescent="0.2">
      <c r="C823" s="12"/>
      <c r="D823" s="12"/>
      <c r="E823" s="12"/>
      <c r="F823" s="11"/>
      <c r="G823" s="11"/>
    </row>
    <row r="824" spans="3:7" ht="12.75" x14ac:dyDescent="0.2">
      <c r="C824" s="12"/>
      <c r="D824" s="12"/>
      <c r="E824" s="12"/>
      <c r="F824" s="11"/>
      <c r="G824" s="11"/>
    </row>
    <row r="825" spans="3:7" ht="12.75" x14ac:dyDescent="0.2">
      <c r="C825" s="12"/>
      <c r="D825" s="12"/>
      <c r="E825" s="12"/>
      <c r="F825" s="11"/>
      <c r="G825" s="11"/>
    </row>
    <row r="826" spans="3:7" ht="12.75" x14ac:dyDescent="0.2">
      <c r="C826" s="12"/>
      <c r="D826" s="12"/>
      <c r="E826" s="12"/>
      <c r="F826" s="11"/>
      <c r="G826" s="11"/>
    </row>
    <row r="827" spans="3:7" ht="12.75" x14ac:dyDescent="0.2">
      <c r="C827" s="12"/>
      <c r="D827" s="12"/>
      <c r="E827" s="12"/>
      <c r="F827" s="11"/>
      <c r="G827" s="11"/>
    </row>
    <row r="828" spans="3:7" ht="12.75" x14ac:dyDescent="0.2">
      <c r="C828" s="12"/>
      <c r="D828" s="12"/>
      <c r="E828" s="12"/>
      <c r="F828" s="11"/>
      <c r="G828" s="11"/>
    </row>
    <row r="829" spans="3:7" ht="12.75" x14ac:dyDescent="0.2">
      <c r="C829" s="12"/>
      <c r="D829" s="12"/>
      <c r="E829" s="12"/>
      <c r="F829" s="11"/>
      <c r="G829" s="11"/>
    </row>
    <row r="830" spans="3:7" ht="12.75" x14ac:dyDescent="0.2">
      <c r="C830" s="12"/>
      <c r="D830" s="12"/>
      <c r="E830" s="12"/>
      <c r="F830" s="11"/>
      <c r="G830" s="11"/>
    </row>
    <row r="831" spans="3:7" ht="12.75" x14ac:dyDescent="0.2">
      <c r="C831" s="12"/>
      <c r="D831" s="12"/>
      <c r="E831" s="12"/>
      <c r="F831" s="11"/>
      <c r="G831" s="11"/>
    </row>
    <row r="832" spans="3:7" ht="12.75" x14ac:dyDescent="0.2">
      <c r="C832" s="12"/>
      <c r="D832" s="12"/>
      <c r="E832" s="12"/>
      <c r="F832" s="11"/>
      <c r="G832" s="11"/>
    </row>
    <row r="833" spans="3:7" ht="12.75" x14ac:dyDescent="0.2">
      <c r="C833" s="12"/>
      <c r="D833" s="12"/>
      <c r="E833" s="12"/>
      <c r="F833" s="11"/>
      <c r="G833" s="11"/>
    </row>
    <row r="834" spans="3:7" ht="12.75" x14ac:dyDescent="0.2">
      <c r="C834" s="12"/>
      <c r="D834" s="12"/>
      <c r="E834" s="12"/>
      <c r="F834" s="11"/>
      <c r="G834" s="11"/>
    </row>
    <row r="835" spans="3:7" ht="12.75" x14ac:dyDescent="0.2">
      <c r="C835" s="12"/>
      <c r="D835" s="12"/>
      <c r="E835" s="12"/>
      <c r="F835" s="11"/>
      <c r="G835" s="11"/>
    </row>
    <row r="836" spans="3:7" ht="12.75" x14ac:dyDescent="0.2">
      <c r="C836" s="12"/>
      <c r="D836" s="12"/>
      <c r="E836" s="12"/>
      <c r="F836" s="11"/>
      <c r="G836" s="11"/>
    </row>
    <row r="837" spans="3:7" ht="12.75" x14ac:dyDescent="0.2">
      <c r="C837" s="12"/>
      <c r="D837" s="12"/>
      <c r="E837" s="12"/>
      <c r="F837" s="11"/>
      <c r="G837" s="11"/>
    </row>
    <row r="838" spans="3:7" ht="12.75" x14ac:dyDescent="0.2">
      <c r="C838" s="12"/>
      <c r="D838" s="12"/>
      <c r="E838" s="12"/>
      <c r="F838" s="11"/>
      <c r="G838" s="11"/>
    </row>
    <row r="839" spans="3:7" ht="12.75" x14ac:dyDescent="0.2">
      <c r="C839" s="12"/>
      <c r="D839" s="12"/>
      <c r="E839" s="12"/>
      <c r="F839" s="11"/>
      <c r="G839" s="11"/>
    </row>
    <row r="840" spans="3:7" ht="12.75" x14ac:dyDescent="0.2">
      <c r="C840" s="12"/>
      <c r="D840" s="12"/>
      <c r="E840" s="12"/>
      <c r="F840" s="11"/>
      <c r="G840" s="11"/>
    </row>
    <row r="841" spans="3:7" ht="12.75" x14ac:dyDescent="0.2">
      <c r="C841" s="12"/>
      <c r="D841" s="12"/>
      <c r="E841" s="12"/>
      <c r="F841" s="11"/>
      <c r="G841" s="11"/>
    </row>
    <row r="842" spans="3:7" ht="12.75" x14ac:dyDescent="0.2">
      <c r="C842" s="12"/>
      <c r="D842" s="12"/>
      <c r="E842" s="12"/>
      <c r="F842" s="11"/>
      <c r="G842" s="11"/>
    </row>
    <row r="843" spans="3:7" ht="12.75" x14ac:dyDescent="0.2">
      <c r="C843" s="12"/>
      <c r="D843" s="12"/>
      <c r="E843" s="12"/>
      <c r="F843" s="11"/>
      <c r="G843" s="11"/>
    </row>
    <row r="844" spans="3:7" ht="12.75" x14ac:dyDescent="0.2">
      <c r="C844" s="12"/>
      <c r="D844" s="12"/>
      <c r="E844" s="12"/>
      <c r="F844" s="11"/>
      <c r="G844" s="11"/>
    </row>
    <row r="845" spans="3:7" ht="12.75" x14ac:dyDescent="0.2">
      <c r="C845" s="12"/>
      <c r="D845" s="12"/>
      <c r="E845" s="12"/>
      <c r="F845" s="11"/>
      <c r="G845" s="11"/>
    </row>
    <row r="846" spans="3:7" ht="12.75" x14ac:dyDescent="0.2">
      <c r="C846" s="12"/>
      <c r="D846" s="12"/>
      <c r="E846" s="12"/>
      <c r="F846" s="11"/>
      <c r="G846" s="11"/>
    </row>
    <row r="847" spans="3:7" ht="12.75" x14ac:dyDescent="0.2">
      <c r="C847" s="12"/>
      <c r="D847" s="12"/>
      <c r="E847" s="12"/>
      <c r="F847" s="11"/>
      <c r="G847" s="11"/>
    </row>
    <row r="848" spans="3:7" ht="12.75" x14ac:dyDescent="0.2">
      <c r="C848" s="12"/>
      <c r="D848" s="12"/>
      <c r="E848" s="12"/>
      <c r="F848" s="11"/>
      <c r="G848" s="11"/>
    </row>
    <row r="849" spans="3:7" ht="12.75" x14ac:dyDescent="0.2">
      <c r="C849" s="12"/>
      <c r="D849" s="12"/>
      <c r="E849" s="12"/>
      <c r="F849" s="11"/>
      <c r="G849" s="11"/>
    </row>
    <row r="850" spans="3:7" ht="12.75" x14ac:dyDescent="0.2">
      <c r="C850" s="12"/>
      <c r="D850" s="12"/>
      <c r="E850" s="12"/>
      <c r="F850" s="11"/>
      <c r="G850" s="11"/>
    </row>
    <row r="851" spans="3:7" ht="12.75" x14ac:dyDescent="0.2">
      <c r="C851" s="12"/>
      <c r="D851" s="12"/>
      <c r="E851" s="12"/>
      <c r="F851" s="11"/>
      <c r="G851" s="11"/>
    </row>
    <row r="852" spans="3:7" ht="12.75" x14ac:dyDescent="0.2">
      <c r="C852" s="12"/>
      <c r="D852" s="12"/>
      <c r="E852" s="12"/>
      <c r="F852" s="11"/>
      <c r="G852" s="11"/>
    </row>
    <row r="853" spans="3:7" ht="12.75" x14ac:dyDescent="0.2">
      <c r="C853" s="12"/>
      <c r="D853" s="12"/>
      <c r="E853" s="12"/>
      <c r="F853" s="11"/>
      <c r="G853" s="11"/>
    </row>
    <row r="854" spans="3:7" ht="12.75" x14ac:dyDescent="0.2">
      <c r="C854" s="12"/>
      <c r="D854" s="12"/>
      <c r="E854" s="12"/>
      <c r="F854" s="11"/>
      <c r="G854" s="11"/>
    </row>
    <row r="855" spans="3:7" ht="12.75" x14ac:dyDescent="0.2">
      <c r="C855" s="12"/>
      <c r="D855" s="12"/>
      <c r="E855" s="12"/>
      <c r="F855" s="11"/>
      <c r="G855" s="11"/>
    </row>
    <row r="856" spans="3:7" ht="12.75" x14ac:dyDescent="0.2">
      <c r="C856" s="12"/>
      <c r="D856" s="12"/>
      <c r="E856" s="12"/>
      <c r="F856" s="11"/>
      <c r="G856" s="11"/>
    </row>
    <row r="857" spans="3:7" ht="12.75" x14ac:dyDescent="0.2">
      <c r="C857" s="12"/>
      <c r="D857" s="12"/>
      <c r="E857" s="12"/>
      <c r="F857" s="11"/>
      <c r="G857" s="11"/>
    </row>
    <row r="858" spans="3:7" ht="12.75" x14ac:dyDescent="0.2">
      <c r="C858" s="12"/>
      <c r="D858" s="12"/>
      <c r="E858" s="12"/>
      <c r="F858" s="11"/>
      <c r="G858" s="11"/>
    </row>
    <row r="859" spans="3:7" ht="12.75" x14ac:dyDescent="0.2">
      <c r="C859" s="12"/>
      <c r="D859" s="12"/>
      <c r="E859" s="12"/>
      <c r="F859" s="11"/>
      <c r="G859" s="11"/>
    </row>
    <row r="860" spans="3:7" ht="12.75" x14ac:dyDescent="0.2">
      <c r="C860" s="12"/>
      <c r="D860" s="12"/>
      <c r="E860" s="12"/>
      <c r="F860" s="11"/>
      <c r="G860" s="11"/>
    </row>
    <row r="861" spans="3:7" ht="12.75" x14ac:dyDescent="0.2">
      <c r="C861" s="12"/>
      <c r="D861" s="12"/>
      <c r="E861" s="12"/>
      <c r="F861" s="11"/>
      <c r="G861" s="11"/>
    </row>
    <row r="862" spans="3:7" ht="12.75" x14ac:dyDescent="0.2">
      <c r="C862" s="12"/>
      <c r="D862" s="12"/>
      <c r="E862" s="12"/>
      <c r="F862" s="11"/>
      <c r="G862" s="11"/>
    </row>
    <row r="863" spans="3:7" ht="12.75" x14ac:dyDescent="0.2">
      <c r="C863" s="12"/>
      <c r="D863" s="12"/>
      <c r="E863" s="12"/>
      <c r="F863" s="11"/>
      <c r="G863" s="11"/>
    </row>
    <row r="864" spans="3:7" ht="12.75" x14ac:dyDescent="0.2">
      <c r="C864" s="12"/>
      <c r="D864" s="12"/>
      <c r="E864" s="12"/>
      <c r="F864" s="11"/>
      <c r="G864" s="11"/>
    </row>
    <row r="865" spans="3:7" ht="12.75" x14ac:dyDescent="0.2">
      <c r="C865" s="12"/>
      <c r="D865" s="12"/>
      <c r="E865" s="12"/>
      <c r="F865" s="11"/>
      <c r="G865" s="11"/>
    </row>
    <row r="866" spans="3:7" ht="12.75" x14ac:dyDescent="0.2">
      <c r="C866" s="12"/>
      <c r="D866" s="12"/>
      <c r="E866" s="12"/>
      <c r="F866" s="11"/>
      <c r="G866" s="11"/>
    </row>
    <row r="867" spans="3:7" ht="12.75" x14ac:dyDescent="0.2">
      <c r="C867" s="12"/>
      <c r="D867" s="12"/>
      <c r="E867" s="12"/>
      <c r="F867" s="11"/>
      <c r="G867" s="11"/>
    </row>
    <row r="868" spans="3:7" ht="12.75" x14ac:dyDescent="0.2">
      <c r="C868" s="12"/>
      <c r="D868" s="12"/>
      <c r="E868" s="12"/>
      <c r="F868" s="11"/>
      <c r="G868" s="11"/>
    </row>
    <row r="869" spans="3:7" ht="12.75" x14ac:dyDescent="0.2">
      <c r="C869" s="12"/>
      <c r="D869" s="12"/>
      <c r="E869" s="12"/>
      <c r="F869" s="11"/>
      <c r="G869" s="11"/>
    </row>
    <row r="870" spans="3:7" ht="12.75" x14ac:dyDescent="0.2">
      <c r="C870" s="12"/>
      <c r="D870" s="12"/>
      <c r="E870" s="12"/>
      <c r="F870" s="11"/>
      <c r="G870" s="11"/>
    </row>
    <row r="871" spans="3:7" ht="12.75" x14ac:dyDescent="0.2">
      <c r="C871" s="12"/>
      <c r="D871" s="12"/>
      <c r="E871" s="12"/>
      <c r="F871" s="11"/>
      <c r="G871" s="11"/>
    </row>
    <row r="872" spans="3:7" ht="12.75" x14ac:dyDescent="0.2">
      <c r="C872" s="12"/>
      <c r="D872" s="12"/>
      <c r="E872" s="12"/>
      <c r="F872" s="11"/>
      <c r="G872" s="11"/>
    </row>
    <row r="873" spans="3:7" ht="12.75" x14ac:dyDescent="0.2">
      <c r="C873" s="12"/>
      <c r="D873" s="12"/>
      <c r="E873" s="12"/>
      <c r="F873" s="11"/>
      <c r="G873" s="11"/>
    </row>
    <row r="874" spans="3:7" ht="12.75" x14ac:dyDescent="0.2">
      <c r="C874" s="12"/>
      <c r="D874" s="12"/>
      <c r="E874" s="12"/>
      <c r="F874" s="11"/>
      <c r="G874" s="11"/>
    </row>
    <row r="875" spans="3:7" ht="12.75" x14ac:dyDescent="0.2">
      <c r="C875" s="12"/>
      <c r="D875" s="12"/>
      <c r="E875" s="12"/>
      <c r="F875" s="11"/>
      <c r="G875" s="11"/>
    </row>
    <row r="876" spans="3:7" ht="12.75" x14ac:dyDescent="0.2">
      <c r="C876" s="12"/>
      <c r="D876" s="12"/>
      <c r="E876" s="12"/>
      <c r="F876" s="11"/>
      <c r="G876" s="11"/>
    </row>
    <row r="877" spans="3:7" ht="12.75" x14ac:dyDescent="0.2">
      <c r="C877" s="12"/>
      <c r="D877" s="12"/>
      <c r="E877" s="12"/>
      <c r="F877" s="11"/>
      <c r="G877" s="11"/>
    </row>
    <row r="878" spans="3:7" ht="12.75" x14ac:dyDescent="0.2">
      <c r="C878" s="12"/>
      <c r="D878" s="12"/>
      <c r="E878" s="12"/>
      <c r="F878" s="11"/>
      <c r="G878" s="11"/>
    </row>
    <row r="879" spans="3:7" ht="12.75" x14ac:dyDescent="0.2">
      <c r="C879" s="12"/>
      <c r="D879" s="12"/>
      <c r="E879" s="12"/>
      <c r="F879" s="11"/>
      <c r="G879" s="11"/>
    </row>
    <row r="880" spans="3:7" ht="12.75" x14ac:dyDescent="0.2">
      <c r="C880" s="12"/>
      <c r="D880" s="12"/>
      <c r="E880" s="12"/>
      <c r="F880" s="11"/>
      <c r="G880" s="11"/>
    </row>
    <row r="881" spans="3:7" ht="12.75" x14ac:dyDescent="0.2">
      <c r="C881" s="12"/>
      <c r="D881" s="12"/>
      <c r="E881" s="12"/>
      <c r="F881" s="11"/>
      <c r="G881" s="11"/>
    </row>
    <row r="882" spans="3:7" ht="12.75" x14ac:dyDescent="0.2">
      <c r="C882" s="12"/>
      <c r="D882" s="12"/>
      <c r="E882" s="12"/>
      <c r="F882" s="11"/>
      <c r="G882" s="11"/>
    </row>
    <row r="883" spans="3:7" ht="12.75" x14ac:dyDescent="0.2">
      <c r="C883" s="12"/>
      <c r="D883" s="12"/>
      <c r="E883" s="12"/>
      <c r="F883" s="11"/>
      <c r="G883" s="11"/>
    </row>
    <row r="884" spans="3:7" ht="12.75" x14ac:dyDescent="0.2">
      <c r="C884" s="12"/>
      <c r="D884" s="12"/>
      <c r="E884" s="12"/>
      <c r="F884" s="11"/>
      <c r="G884" s="11"/>
    </row>
    <row r="885" spans="3:7" ht="12.75" x14ac:dyDescent="0.2">
      <c r="C885" s="12"/>
      <c r="D885" s="12"/>
      <c r="E885" s="12"/>
      <c r="F885" s="11"/>
      <c r="G885" s="11"/>
    </row>
    <row r="886" spans="3:7" ht="12.75" x14ac:dyDescent="0.2">
      <c r="C886" s="12"/>
      <c r="D886" s="12"/>
      <c r="E886" s="12"/>
      <c r="F886" s="11"/>
      <c r="G886" s="11"/>
    </row>
    <row r="887" spans="3:7" ht="12.75" x14ac:dyDescent="0.2">
      <c r="C887" s="12"/>
      <c r="D887" s="12"/>
      <c r="E887" s="12"/>
      <c r="F887" s="11"/>
      <c r="G887" s="11"/>
    </row>
    <row r="888" spans="3:7" ht="12.75" x14ac:dyDescent="0.2">
      <c r="C888" s="12"/>
      <c r="D888" s="12"/>
      <c r="E888" s="12"/>
      <c r="F888" s="11"/>
      <c r="G888" s="11"/>
    </row>
    <row r="889" spans="3:7" ht="12.75" x14ac:dyDescent="0.2">
      <c r="C889" s="12"/>
      <c r="D889" s="12"/>
      <c r="E889" s="12"/>
      <c r="F889" s="11"/>
      <c r="G889" s="11"/>
    </row>
    <row r="890" spans="3:7" ht="12.75" x14ac:dyDescent="0.2">
      <c r="C890" s="12"/>
      <c r="D890" s="12"/>
      <c r="E890" s="12"/>
      <c r="F890" s="11"/>
      <c r="G890" s="11"/>
    </row>
    <row r="891" spans="3:7" ht="12.75" x14ac:dyDescent="0.2">
      <c r="C891" s="12"/>
      <c r="D891" s="12"/>
      <c r="E891" s="12"/>
      <c r="F891" s="11"/>
      <c r="G891" s="11"/>
    </row>
    <row r="892" spans="3:7" ht="12.75" x14ac:dyDescent="0.2">
      <c r="C892" s="12"/>
      <c r="D892" s="12"/>
      <c r="E892" s="12"/>
      <c r="F892" s="11"/>
      <c r="G892" s="11"/>
    </row>
    <row r="893" spans="3:7" ht="12.75" x14ac:dyDescent="0.2">
      <c r="C893" s="12"/>
      <c r="D893" s="12"/>
      <c r="E893" s="12"/>
      <c r="F893" s="11"/>
      <c r="G893" s="11"/>
    </row>
    <row r="894" spans="3:7" ht="12.75" x14ac:dyDescent="0.2">
      <c r="C894" s="12"/>
      <c r="D894" s="12"/>
      <c r="E894" s="12"/>
      <c r="F894" s="11"/>
      <c r="G894" s="11"/>
    </row>
    <row r="895" spans="3:7" ht="12.75" x14ac:dyDescent="0.2">
      <c r="C895" s="12"/>
      <c r="D895" s="12"/>
      <c r="E895" s="12"/>
      <c r="F895" s="11"/>
      <c r="G895" s="11"/>
    </row>
    <row r="896" spans="3:7" ht="12.75" x14ac:dyDescent="0.2">
      <c r="C896" s="12"/>
      <c r="D896" s="12"/>
      <c r="E896" s="12"/>
      <c r="F896" s="11"/>
      <c r="G896" s="11"/>
    </row>
    <row r="897" spans="3:7" ht="12.75" x14ac:dyDescent="0.2">
      <c r="C897" s="12"/>
      <c r="D897" s="12"/>
      <c r="E897" s="12"/>
      <c r="F897" s="11"/>
      <c r="G897" s="11"/>
    </row>
    <row r="898" spans="3:7" ht="12.75" x14ac:dyDescent="0.2">
      <c r="C898" s="12"/>
      <c r="D898" s="12"/>
      <c r="E898" s="12"/>
      <c r="F898" s="11"/>
      <c r="G898" s="11"/>
    </row>
    <row r="899" spans="3:7" ht="12.75" x14ac:dyDescent="0.2">
      <c r="C899" s="12"/>
      <c r="D899" s="12"/>
      <c r="E899" s="12"/>
      <c r="F899" s="11"/>
      <c r="G899" s="11"/>
    </row>
    <row r="900" spans="3:7" ht="12.75" x14ac:dyDescent="0.2">
      <c r="C900" s="12"/>
      <c r="D900" s="12"/>
      <c r="E900" s="12"/>
      <c r="F900" s="11"/>
      <c r="G900" s="11"/>
    </row>
    <row r="901" spans="3:7" ht="12.75" x14ac:dyDescent="0.2">
      <c r="C901" s="12"/>
      <c r="D901" s="12"/>
      <c r="E901" s="12"/>
      <c r="F901" s="11"/>
      <c r="G901" s="11"/>
    </row>
    <row r="902" spans="3:7" ht="12.75" x14ac:dyDescent="0.2">
      <c r="C902" s="12"/>
      <c r="D902" s="12"/>
      <c r="E902" s="12"/>
      <c r="F902" s="11"/>
      <c r="G902" s="11"/>
    </row>
    <row r="903" spans="3:7" ht="12.75" x14ac:dyDescent="0.2">
      <c r="C903" s="12"/>
      <c r="D903" s="12"/>
      <c r="E903" s="12"/>
      <c r="F903" s="11"/>
      <c r="G903" s="11"/>
    </row>
    <row r="904" spans="3:7" ht="12.75" x14ac:dyDescent="0.2">
      <c r="C904" s="12"/>
      <c r="D904" s="12"/>
      <c r="E904" s="12"/>
      <c r="F904" s="11"/>
      <c r="G904" s="11"/>
    </row>
    <row r="905" spans="3:7" ht="12.75" x14ac:dyDescent="0.2">
      <c r="C905" s="12"/>
      <c r="D905" s="12"/>
      <c r="E905" s="12"/>
      <c r="F905" s="11"/>
      <c r="G905" s="11"/>
    </row>
    <row r="906" spans="3:7" ht="12.75" x14ac:dyDescent="0.2">
      <c r="C906" s="12"/>
      <c r="D906" s="12"/>
      <c r="E906" s="12"/>
      <c r="F906" s="11"/>
      <c r="G906" s="11"/>
    </row>
    <row r="907" spans="3:7" ht="12.75" x14ac:dyDescent="0.2">
      <c r="C907" s="12"/>
      <c r="D907" s="12"/>
      <c r="E907" s="12"/>
      <c r="F907" s="11"/>
      <c r="G907" s="11"/>
    </row>
    <row r="908" spans="3:7" ht="12.75" x14ac:dyDescent="0.2">
      <c r="C908" s="12"/>
      <c r="D908" s="12"/>
      <c r="E908" s="12"/>
      <c r="F908" s="11"/>
      <c r="G908" s="11"/>
    </row>
    <row r="909" spans="3:7" ht="12.75" x14ac:dyDescent="0.2">
      <c r="C909" s="12"/>
      <c r="D909" s="12"/>
      <c r="E909" s="12"/>
      <c r="F909" s="11"/>
      <c r="G909" s="11"/>
    </row>
    <row r="910" spans="3:7" ht="12.75" x14ac:dyDescent="0.2">
      <c r="C910" s="12"/>
      <c r="D910" s="12"/>
      <c r="E910" s="12"/>
      <c r="F910" s="11"/>
      <c r="G910" s="11"/>
    </row>
    <row r="911" spans="3:7" ht="12.75" x14ac:dyDescent="0.2">
      <c r="C911" s="12"/>
      <c r="D911" s="12"/>
      <c r="E911" s="12"/>
      <c r="F911" s="11"/>
      <c r="G911" s="11"/>
    </row>
    <row r="912" spans="3:7" ht="12.75" x14ac:dyDescent="0.2">
      <c r="C912" s="12"/>
      <c r="D912" s="12"/>
      <c r="E912" s="12"/>
      <c r="F912" s="11"/>
      <c r="G912" s="11"/>
    </row>
    <row r="913" spans="3:7" ht="12.75" x14ac:dyDescent="0.2">
      <c r="C913" s="12"/>
      <c r="D913" s="12"/>
      <c r="E913" s="12"/>
      <c r="F913" s="11"/>
      <c r="G913" s="11"/>
    </row>
    <row r="914" spans="3:7" ht="12.75" x14ac:dyDescent="0.2">
      <c r="C914" s="12"/>
      <c r="D914" s="12"/>
      <c r="E914" s="12"/>
      <c r="F914" s="11"/>
      <c r="G914" s="11"/>
    </row>
    <row r="915" spans="3:7" ht="12.75" x14ac:dyDescent="0.2">
      <c r="C915" s="12"/>
      <c r="D915" s="12"/>
      <c r="E915" s="12"/>
      <c r="F915" s="11"/>
      <c r="G915" s="11"/>
    </row>
    <row r="916" spans="3:7" ht="12.75" x14ac:dyDescent="0.2">
      <c r="C916" s="12"/>
      <c r="D916" s="12"/>
      <c r="E916" s="12"/>
      <c r="F916" s="11"/>
      <c r="G916" s="11"/>
    </row>
    <row r="917" spans="3:7" ht="12.75" x14ac:dyDescent="0.2">
      <c r="C917" s="12"/>
      <c r="D917" s="12"/>
      <c r="E917" s="12"/>
      <c r="F917" s="11"/>
      <c r="G917" s="11"/>
    </row>
    <row r="918" spans="3:7" ht="12.75" x14ac:dyDescent="0.2">
      <c r="C918" s="12"/>
      <c r="D918" s="12"/>
      <c r="E918" s="12"/>
      <c r="F918" s="11"/>
      <c r="G918" s="11"/>
    </row>
    <row r="919" spans="3:7" ht="12.75" x14ac:dyDescent="0.2">
      <c r="C919" s="12"/>
      <c r="D919" s="12"/>
      <c r="E919" s="12"/>
      <c r="F919" s="11"/>
      <c r="G919" s="11"/>
    </row>
    <row r="920" spans="3:7" ht="12.75" x14ac:dyDescent="0.2">
      <c r="C920" s="12"/>
      <c r="D920" s="12"/>
      <c r="E920" s="12"/>
      <c r="F920" s="11"/>
      <c r="G920" s="11"/>
    </row>
    <row r="921" spans="3:7" ht="12.75" x14ac:dyDescent="0.2">
      <c r="C921" s="12"/>
      <c r="D921" s="12"/>
      <c r="E921" s="12"/>
      <c r="F921" s="11"/>
      <c r="G921" s="11"/>
    </row>
    <row r="922" spans="3:7" ht="12.75" x14ac:dyDescent="0.2">
      <c r="C922" s="12"/>
      <c r="D922" s="12"/>
      <c r="E922" s="12"/>
      <c r="F922" s="11"/>
      <c r="G922" s="11"/>
    </row>
    <row r="923" spans="3:7" ht="12.75" x14ac:dyDescent="0.2">
      <c r="C923" s="12"/>
      <c r="D923" s="12"/>
      <c r="E923" s="12"/>
      <c r="F923" s="11"/>
      <c r="G923" s="11"/>
    </row>
    <row r="924" spans="3:7" ht="12.75" x14ac:dyDescent="0.2">
      <c r="C924" s="12"/>
      <c r="D924" s="12"/>
      <c r="E924" s="12"/>
      <c r="F924" s="11"/>
      <c r="G924" s="11"/>
    </row>
    <row r="925" spans="3:7" ht="12.75" x14ac:dyDescent="0.2">
      <c r="C925" s="12"/>
      <c r="D925" s="12"/>
      <c r="E925" s="12"/>
      <c r="F925" s="11"/>
      <c r="G925" s="11"/>
    </row>
    <row r="926" spans="3:7" ht="12.75" x14ac:dyDescent="0.2">
      <c r="C926" s="12"/>
      <c r="D926" s="12"/>
      <c r="E926" s="12"/>
      <c r="F926" s="11"/>
      <c r="G926" s="11"/>
    </row>
    <row r="927" spans="3:7" ht="12.75" x14ac:dyDescent="0.2">
      <c r="C927" s="12"/>
      <c r="D927" s="12"/>
      <c r="E927" s="12"/>
      <c r="F927" s="11"/>
      <c r="G927" s="11"/>
    </row>
    <row r="928" spans="3:7" ht="12.75" x14ac:dyDescent="0.2">
      <c r="C928" s="12"/>
      <c r="D928" s="12"/>
      <c r="E928" s="12"/>
      <c r="F928" s="11"/>
      <c r="G928" s="11"/>
    </row>
    <row r="929" spans="3:7" ht="12.75" x14ac:dyDescent="0.2">
      <c r="C929" s="12"/>
      <c r="D929" s="12"/>
      <c r="E929" s="12"/>
      <c r="F929" s="11"/>
      <c r="G929" s="11"/>
    </row>
    <row r="930" spans="3:7" ht="12.75" x14ac:dyDescent="0.2">
      <c r="C930" s="12"/>
      <c r="D930" s="12"/>
      <c r="E930" s="12"/>
      <c r="F930" s="11"/>
      <c r="G930" s="11"/>
    </row>
    <row r="931" spans="3:7" ht="12.75" x14ac:dyDescent="0.2">
      <c r="C931" s="12"/>
      <c r="D931" s="12"/>
      <c r="E931" s="12"/>
      <c r="F931" s="11"/>
      <c r="G931" s="11"/>
    </row>
    <row r="932" spans="3:7" ht="12.75" x14ac:dyDescent="0.2">
      <c r="C932" s="12"/>
      <c r="D932" s="12"/>
      <c r="E932" s="12"/>
      <c r="F932" s="11"/>
      <c r="G932" s="11"/>
    </row>
    <row r="933" spans="3:7" ht="12.75" x14ac:dyDescent="0.2">
      <c r="C933" s="12"/>
      <c r="D933" s="12"/>
      <c r="E933" s="12"/>
      <c r="F933" s="11"/>
      <c r="G933" s="11"/>
    </row>
    <row r="934" spans="3:7" ht="12.75" x14ac:dyDescent="0.2">
      <c r="C934" s="12"/>
      <c r="D934" s="12"/>
      <c r="E934" s="12"/>
      <c r="F934" s="11"/>
      <c r="G934" s="11"/>
    </row>
    <row r="935" spans="3:7" ht="12.75" x14ac:dyDescent="0.2">
      <c r="C935" s="12"/>
      <c r="D935" s="12"/>
      <c r="E935" s="12"/>
      <c r="F935" s="11"/>
      <c r="G935" s="11"/>
    </row>
    <row r="936" spans="3:7" ht="12.75" x14ac:dyDescent="0.2">
      <c r="C936" s="12"/>
      <c r="D936" s="12"/>
      <c r="E936" s="12"/>
      <c r="F936" s="11"/>
      <c r="G936" s="11"/>
    </row>
    <row r="937" spans="3:7" ht="12.75" x14ac:dyDescent="0.2">
      <c r="C937" s="12"/>
      <c r="D937" s="12"/>
      <c r="E937" s="12"/>
      <c r="F937" s="11"/>
      <c r="G937" s="11"/>
    </row>
    <row r="938" spans="3:7" ht="12.75" x14ac:dyDescent="0.2">
      <c r="C938" s="12"/>
      <c r="D938" s="12"/>
      <c r="E938" s="12"/>
      <c r="F938" s="11"/>
      <c r="G938" s="11"/>
    </row>
    <row r="939" spans="3:7" ht="12.75" x14ac:dyDescent="0.2">
      <c r="C939" s="12"/>
      <c r="D939" s="12"/>
      <c r="E939" s="12"/>
      <c r="F939" s="11"/>
      <c r="G939" s="11"/>
    </row>
    <row r="940" spans="3:7" ht="12.75" x14ac:dyDescent="0.2">
      <c r="C940" s="12"/>
      <c r="D940" s="12"/>
      <c r="E940" s="12"/>
      <c r="F940" s="11"/>
      <c r="G940" s="11"/>
    </row>
    <row r="941" spans="3:7" ht="12.75" x14ac:dyDescent="0.2">
      <c r="C941" s="12"/>
      <c r="D941" s="12"/>
      <c r="E941" s="12"/>
      <c r="F941" s="11"/>
      <c r="G941" s="11"/>
    </row>
    <row r="942" spans="3:7" ht="12.75" x14ac:dyDescent="0.2">
      <c r="C942" s="12"/>
      <c r="D942" s="12"/>
      <c r="E942" s="12"/>
      <c r="F942" s="11"/>
      <c r="G942" s="11"/>
    </row>
    <row r="943" spans="3:7" ht="12.75" x14ac:dyDescent="0.2">
      <c r="C943" s="12"/>
      <c r="D943" s="12"/>
      <c r="E943" s="12"/>
      <c r="F943" s="11"/>
      <c r="G943" s="11"/>
    </row>
    <row r="944" spans="3:7" ht="12.75" x14ac:dyDescent="0.2">
      <c r="C944" s="12"/>
      <c r="D944" s="12"/>
      <c r="E944" s="12"/>
      <c r="F944" s="11"/>
      <c r="G944" s="11"/>
    </row>
    <row r="945" spans="3:7" ht="12.75" x14ac:dyDescent="0.2">
      <c r="C945" s="12"/>
      <c r="D945" s="12"/>
      <c r="E945" s="12"/>
      <c r="F945" s="11"/>
      <c r="G945" s="11"/>
    </row>
    <row r="946" spans="3:7" ht="12.75" x14ac:dyDescent="0.2">
      <c r="C946" s="12"/>
      <c r="D946" s="12"/>
      <c r="E946" s="12"/>
      <c r="F946" s="11"/>
      <c r="G946" s="11"/>
    </row>
    <row r="947" spans="3:7" ht="12.75" x14ac:dyDescent="0.2">
      <c r="C947" s="12"/>
      <c r="D947" s="12"/>
      <c r="E947" s="12"/>
      <c r="F947" s="11"/>
      <c r="G947" s="11"/>
    </row>
    <row r="948" spans="3:7" ht="12.75" x14ac:dyDescent="0.2">
      <c r="C948" s="12"/>
      <c r="D948" s="12"/>
      <c r="E948" s="12"/>
      <c r="F948" s="11"/>
      <c r="G948" s="11"/>
    </row>
    <row r="949" spans="3:7" ht="12.75" x14ac:dyDescent="0.2">
      <c r="C949" s="12"/>
      <c r="D949" s="12"/>
      <c r="E949" s="12"/>
      <c r="F949" s="11"/>
      <c r="G949" s="11"/>
    </row>
    <row r="950" spans="3:7" ht="12.75" x14ac:dyDescent="0.2">
      <c r="C950" s="12"/>
      <c r="D950" s="12"/>
      <c r="E950" s="12"/>
      <c r="F950" s="11"/>
      <c r="G950" s="11"/>
    </row>
    <row r="951" spans="3:7" ht="12.75" x14ac:dyDescent="0.2">
      <c r="C951" s="12"/>
      <c r="D951" s="12"/>
      <c r="E951" s="12"/>
      <c r="F951" s="11"/>
      <c r="G951" s="11"/>
    </row>
    <row r="952" spans="3:7" ht="12.75" x14ac:dyDescent="0.2">
      <c r="C952" s="12"/>
      <c r="D952" s="12"/>
      <c r="E952" s="12"/>
      <c r="F952" s="11"/>
      <c r="G952" s="11"/>
    </row>
    <row r="953" spans="3:7" ht="12.75" x14ac:dyDescent="0.2">
      <c r="C953" s="12"/>
      <c r="D953" s="12"/>
      <c r="E953" s="12"/>
      <c r="F953" s="11"/>
      <c r="G953" s="11"/>
    </row>
    <row r="954" spans="3:7" ht="12.75" x14ac:dyDescent="0.2">
      <c r="C954" s="12"/>
      <c r="D954" s="12"/>
      <c r="E954" s="12"/>
      <c r="F954" s="11"/>
      <c r="G954" s="11"/>
    </row>
    <row r="955" spans="3:7" ht="12.75" x14ac:dyDescent="0.2">
      <c r="C955" s="12"/>
      <c r="D955" s="12"/>
      <c r="E955" s="12"/>
      <c r="F955" s="11"/>
      <c r="G955" s="11"/>
    </row>
    <row r="956" spans="3:7" ht="12.75" x14ac:dyDescent="0.2">
      <c r="C956" s="12"/>
      <c r="D956" s="12"/>
      <c r="E956" s="12"/>
      <c r="F956" s="11"/>
      <c r="G956" s="11"/>
    </row>
    <row r="957" spans="3:7" ht="12.75" x14ac:dyDescent="0.2">
      <c r="C957" s="12"/>
      <c r="D957" s="12"/>
      <c r="E957" s="12"/>
      <c r="F957" s="11"/>
      <c r="G957" s="11"/>
    </row>
    <row r="958" spans="3:7" ht="12.75" x14ac:dyDescent="0.2">
      <c r="C958" s="12"/>
      <c r="D958" s="12"/>
      <c r="E958" s="12"/>
      <c r="F958" s="11"/>
      <c r="G958" s="11"/>
    </row>
    <row r="959" spans="3:7" ht="12.75" x14ac:dyDescent="0.2">
      <c r="C959" s="12"/>
      <c r="D959" s="12"/>
      <c r="E959" s="12"/>
      <c r="F959" s="11"/>
      <c r="G959" s="11"/>
    </row>
    <row r="960" spans="3:7" ht="12.75" x14ac:dyDescent="0.2">
      <c r="C960" s="12"/>
      <c r="D960" s="12"/>
      <c r="E960" s="12"/>
      <c r="F960" s="11"/>
      <c r="G960" s="11"/>
    </row>
    <row r="961" spans="3:7" ht="12.75" x14ac:dyDescent="0.2">
      <c r="C961" s="12"/>
      <c r="D961" s="12"/>
      <c r="E961" s="12"/>
      <c r="F961" s="11"/>
      <c r="G961" s="11"/>
    </row>
    <row r="962" spans="3:7" ht="12.75" x14ac:dyDescent="0.2">
      <c r="C962" s="12"/>
      <c r="D962" s="12"/>
      <c r="E962" s="12"/>
      <c r="F962" s="11"/>
      <c r="G962" s="11"/>
    </row>
    <row r="963" spans="3:7" ht="12.75" x14ac:dyDescent="0.2">
      <c r="C963" s="12"/>
      <c r="D963" s="12"/>
      <c r="E963" s="12"/>
      <c r="F963" s="11"/>
      <c r="G963" s="11"/>
    </row>
    <row r="964" spans="3:7" ht="12.75" x14ac:dyDescent="0.2">
      <c r="C964" s="12"/>
      <c r="D964" s="12"/>
      <c r="E964" s="12"/>
      <c r="F964" s="11"/>
      <c r="G964" s="11"/>
    </row>
    <row r="965" spans="3:7" ht="12.75" x14ac:dyDescent="0.2">
      <c r="C965" s="12"/>
      <c r="D965" s="12"/>
      <c r="E965" s="12"/>
      <c r="F965" s="11"/>
      <c r="G965" s="11"/>
    </row>
    <row r="966" spans="3:7" ht="12.75" x14ac:dyDescent="0.2">
      <c r="C966" s="12"/>
      <c r="D966" s="12"/>
      <c r="E966" s="12"/>
      <c r="F966" s="11"/>
      <c r="G966" s="11"/>
    </row>
    <row r="967" spans="3:7" ht="12.75" x14ac:dyDescent="0.2">
      <c r="C967" s="12"/>
      <c r="D967" s="12"/>
      <c r="E967" s="12"/>
      <c r="F967" s="11"/>
      <c r="G967" s="11"/>
    </row>
    <row r="968" spans="3:7" ht="12.75" x14ac:dyDescent="0.2">
      <c r="C968" s="12"/>
      <c r="D968" s="12"/>
      <c r="E968" s="12"/>
      <c r="F968" s="11"/>
      <c r="G968" s="11"/>
    </row>
    <row r="969" spans="3:7" ht="12.75" x14ac:dyDescent="0.2">
      <c r="C969" s="12"/>
      <c r="D969" s="12"/>
      <c r="E969" s="12"/>
      <c r="F969" s="11"/>
      <c r="G969" s="11"/>
    </row>
    <row r="970" spans="3:7" ht="12.75" x14ac:dyDescent="0.2">
      <c r="C970" s="12"/>
      <c r="D970" s="12"/>
      <c r="E970" s="12"/>
      <c r="F970" s="11"/>
      <c r="G970" s="11"/>
    </row>
    <row r="971" spans="3:7" ht="12.75" x14ac:dyDescent="0.2">
      <c r="C971" s="12"/>
      <c r="D971" s="12"/>
      <c r="E971" s="12"/>
      <c r="F971" s="11"/>
      <c r="G971" s="11"/>
    </row>
    <row r="972" spans="3:7" ht="12.75" x14ac:dyDescent="0.2">
      <c r="C972" s="12"/>
      <c r="D972" s="12"/>
      <c r="E972" s="12"/>
      <c r="F972" s="11"/>
      <c r="G972" s="11"/>
    </row>
    <row r="973" spans="3:7" ht="12.75" x14ac:dyDescent="0.2">
      <c r="C973" s="12"/>
      <c r="D973" s="12"/>
      <c r="E973" s="12"/>
      <c r="F973" s="11"/>
      <c r="G973" s="11"/>
    </row>
    <row r="974" spans="3:7" ht="12.75" x14ac:dyDescent="0.2">
      <c r="C974" s="12"/>
      <c r="D974" s="12"/>
      <c r="E974" s="12"/>
      <c r="F974" s="11"/>
      <c r="G974" s="11"/>
    </row>
    <row r="975" spans="3:7" ht="12.75" x14ac:dyDescent="0.2">
      <c r="C975" s="12"/>
      <c r="D975" s="12"/>
      <c r="E975" s="12"/>
      <c r="F975" s="11"/>
      <c r="G975" s="11"/>
    </row>
    <row r="976" spans="3:7" ht="12.75" x14ac:dyDescent="0.2">
      <c r="C976" s="12"/>
      <c r="D976" s="12"/>
      <c r="E976" s="12"/>
      <c r="F976" s="11"/>
      <c r="G976" s="11"/>
    </row>
    <row r="977" spans="3:7" ht="12.75" x14ac:dyDescent="0.2">
      <c r="C977" s="12"/>
      <c r="D977" s="12"/>
      <c r="E977" s="12"/>
      <c r="F977" s="11"/>
      <c r="G977" s="11"/>
    </row>
    <row r="978" spans="3:7" ht="12.75" x14ac:dyDescent="0.2">
      <c r="C978" s="12"/>
      <c r="D978" s="12"/>
      <c r="E978" s="12"/>
      <c r="F978" s="11"/>
      <c r="G978" s="11"/>
    </row>
    <row r="979" spans="3:7" ht="12.75" x14ac:dyDescent="0.2">
      <c r="C979" s="12"/>
      <c r="D979" s="12"/>
      <c r="E979" s="12"/>
      <c r="F979" s="11"/>
      <c r="G979" s="11"/>
    </row>
    <row r="980" spans="3:7" ht="12.75" x14ac:dyDescent="0.2">
      <c r="C980" s="12"/>
      <c r="D980" s="12"/>
      <c r="E980" s="12"/>
      <c r="F980" s="11"/>
      <c r="G980" s="11"/>
    </row>
    <row r="981" spans="3:7" ht="12.75" x14ac:dyDescent="0.2">
      <c r="C981" s="12"/>
      <c r="D981" s="12"/>
      <c r="E981" s="12"/>
      <c r="F981" s="11"/>
      <c r="G981" s="11"/>
    </row>
    <row r="982" spans="3:7" ht="12.75" x14ac:dyDescent="0.2">
      <c r="C982" s="12"/>
      <c r="D982" s="12"/>
      <c r="E982" s="12"/>
      <c r="F982" s="11"/>
      <c r="G982" s="11"/>
    </row>
    <row r="983" spans="3:7" ht="12.75" x14ac:dyDescent="0.2">
      <c r="C983" s="12"/>
      <c r="D983" s="12"/>
      <c r="E983" s="12"/>
      <c r="F983" s="11"/>
      <c r="G983" s="11"/>
    </row>
    <row r="984" spans="3:7" ht="12.75" x14ac:dyDescent="0.2">
      <c r="C984" s="12"/>
      <c r="D984" s="12"/>
      <c r="E984" s="12"/>
      <c r="F984" s="11"/>
      <c r="G984" s="11"/>
    </row>
    <row r="985" spans="3:7" ht="12.75" x14ac:dyDescent="0.2">
      <c r="C985" s="12"/>
      <c r="D985" s="12"/>
      <c r="E985" s="12"/>
      <c r="F985" s="11"/>
      <c r="G985" s="11"/>
    </row>
    <row r="986" spans="3:7" ht="12.75" x14ac:dyDescent="0.2">
      <c r="C986" s="12"/>
      <c r="D986" s="12"/>
      <c r="E986" s="12"/>
      <c r="F986" s="11"/>
      <c r="G986" s="11"/>
    </row>
    <row r="987" spans="3:7" ht="12.75" x14ac:dyDescent="0.2">
      <c r="C987" s="12"/>
      <c r="D987" s="12"/>
      <c r="E987" s="12"/>
      <c r="F987" s="11"/>
      <c r="G987" s="11"/>
    </row>
    <row r="988" spans="3:7" ht="12.75" x14ac:dyDescent="0.2">
      <c r="C988" s="12"/>
      <c r="D988" s="12"/>
      <c r="E988" s="12"/>
      <c r="F988" s="11"/>
      <c r="G988" s="11"/>
    </row>
    <row r="989" spans="3:7" ht="12.75" x14ac:dyDescent="0.2">
      <c r="C989" s="12"/>
      <c r="D989" s="12"/>
      <c r="E989" s="12"/>
      <c r="F989" s="11"/>
      <c r="G989" s="11"/>
    </row>
    <row r="990" spans="3:7" ht="12.75" x14ac:dyDescent="0.2">
      <c r="C990" s="12"/>
      <c r="D990" s="12"/>
      <c r="E990" s="12"/>
      <c r="F990" s="11"/>
      <c r="G990" s="11"/>
    </row>
    <row r="991" spans="3:7" ht="12.75" x14ac:dyDescent="0.2">
      <c r="C991" s="12"/>
      <c r="D991" s="12"/>
      <c r="E991" s="12"/>
      <c r="F991" s="11"/>
      <c r="G991" s="11"/>
    </row>
    <row r="992" spans="3:7" ht="12.75" x14ac:dyDescent="0.2">
      <c r="C992" s="12"/>
      <c r="D992" s="12"/>
      <c r="E992" s="12"/>
      <c r="F992" s="11"/>
      <c r="G992" s="11"/>
    </row>
    <row r="993" spans="3:7" ht="12.75" x14ac:dyDescent="0.2">
      <c r="C993" s="12"/>
      <c r="D993" s="12"/>
      <c r="E993" s="12"/>
      <c r="F993" s="11"/>
      <c r="G993" s="11"/>
    </row>
    <row r="994" spans="3:7" ht="12.75" x14ac:dyDescent="0.2">
      <c r="C994" s="12"/>
      <c r="D994" s="12"/>
      <c r="E994" s="12"/>
      <c r="F994" s="11"/>
      <c r="G994" s="11"/>
    </row>
    <row r="995" spans="3:7" ht="12.75" x14ac:dyDescent="0.2">
      <c r="C995" s="12"/>
      <c r="D995" s="12"/>
      <c r="E995" s="12"/>
      <c r="F995" s="11"/>
      <c r="G995" s="11"/>
    </row>
    <row r="996" spans="3:7" ht="12.75" x14ac:dyDescent="0.2">
      <c r="C996" s="12"/>
      <c r="D996" s="12"/>
      <c r="E996" s="12"/>
      <c r="F996" s="11"/>
      <c r="G996" s="11"/>
    </row>
    <row r="997" spans="3:7" ht="12.75" x14ac:dyDescent="0.2">
      <c r="C997" s="12"/>
      <c r="D997" s="12"/>
      <c r="E997" s="12"/>
      <c r="F997" s="11"/>
      <c r="G997" s="11"/>
    </row>
    <row r="998" spans="3:7" ht="12.75" x14ac:dyDescent="0.2">
      <c r="C998" s="12"/>
      <c r="D998" s="12"/>
      <c r="E998" s="12"/>
      <c r="F998" s="11"/>
      <c r="G998" s="11"/>
    </row>
  </sheetData>
  <hyperlinks>
    <hyperlink ref="C46" r:id="rId1" xr:uid="{00000000-0004-0000-0000-000000000000}"/>
    <hyperlink ref="C47" r:id="rId2" xr:uid="{00000000-0004-0000-0000-000001000000}"/>
    <hyperlink ref="C4" r:id="rId3" xr:uid="{5A2CCF78-D17C-420E-BE27-159983BBEC29}"/>
    <hyperlink ref="C7" r:id="rId4" xr:uid="{59C98C1F-2CD3-4A12-AB2B-3E0F155B1811}"/>
    <hyperlink ref="C9" r:id="rId5" xr:uid="{FAC531BF-61B7-41EA-B604-03E8EBD2AD90}"/>
    <hyperlink ref="C11" r:id="rId6" xr:uid="{2232047C-4F3C-45D6-8184-6566753B3966}"/>
    <hyperlink ref="C12" r:id="rId7" xr:uid="{FADF5F18-1512-4E0E-B649-3976BDC4C1C2}"/>
    <hyperlink ref="C13" r:id="rId8" xr:uid="{E677E2EF-AB91-4CA5-B3A6-3456018A968B}"/>
    <hyperlink ref="C17" r:id="rId9" xr:uid="{C10AB6A4-A2DA-4EFC-BAD5-E387DFDFC241}"/>
    <hyperlink ref="C18" r:id="rId10" xr:uid="{64AD7FE0-0F34-4B87-8A51-1D463E8939C9}"/>
    <hyperlink ref="C19" r:id="rId11" xr:uid="{C22FAAC9-8B03-4D08-8B7E-8285AC37EEB6}"/>
    <hyperlink ref="C21" r:id="rId12" xr:uid="{450B4588-693F-4FCE-82CA-FF2A573D50A8}"/>
    <hyperlink ref="C26" r:id="rId13" xr:uid="{F4CEB36E-CBCC-4A2A-9764-BAD8D0454C04}"/>
    <hyperlink ref="C29" r:id="rId14" xr:uid="{4BED6F7E-C09A-476D-A17D-C4BAA2AF6A78}"/>
    <hyperlink ref="C30" r:id="rId15" xr:uid="{D854A6E5-E513-4385-AE51-1849CA694A85}"/>
    <hyperlink ref="C31" r:id="rId16" xr:uid="{48E5CB51-3E8A-44D8-BDA6-AFCF6EB09E67}"/>
    <hyperlink ref="C33" r:id="rId17" xr:uid="{0E5D3F77-2AF1-4340-BD3A-EBE8EB61CF56}"/>
    <hyperlink ref="C37" r:id="rId18" xr:uid="{1DB05624-ABE6-4D06-9F78-0579F301F515}"/>
    <hyperlink ref="C38" r:id="rId19" xr:uid="{6498AE60-831E-4D84-89E6-B7AC4B43170C}"/>
    <hyperlink ref="C39" r:id="rId20" xr:uid="{A1405ACE-D3E4-4918-ADDD-630846D1249B}"/>
    <hyperlink ref="C40" r:id="rId21" xr:uid="{2055DEDE-8C22-4669-94C8-9700666C53D6}"/>
    <hyperlink ref="C41" r:id="rId22" xr:uid="{F4BA4AB9-446F-4CA8-98BF-05E45656DBC2}"/>
    <hyperlink ref="C43" r:id="rId23" xr:uid="{8950C61A-94E9-4D91-A45A-60B4FC7D317D}"/>
    <hyperlink ref="C44" r:id="rId24" xr:uid="{18BB1DC5-4DAE-4E46-9692-F4B4B730EBD1}"/>
    <hyperlink ref="C45" r:id="rId25" xr:uid="{B18E6353-A693-48B7-9827-0FFD6C745870}"/>
    <hyperlink ref="C48" r:id="rId26" xr:uid="{A6C20939-CA8D-4199-B3D3-4C3A8AB062BD}"/>
    <hyperlink ref="C53" r:id="rId27" xr:uid="{A6186E34-0702-4817-BBB6-A83241178539}"/>
    <hyperlink ref="C54" r:id="rId28" xr:uid="{27AFD295-912B-4E16-865A-4C6B59F87D2E}"/>
    <hyperlink ref="C56" r:id="rId29" xr:uid="{17B627CF-193B-4607-AD60-28932BE95344}"/>
    <hyperlink ref="C59" r:id="rId30" xr:uid="{0185ACE7-8B3C-4974-B6E5-041D21EB0328}"/>
    <hyperlink ref="C61" r:id="rId31" xr:uid="{3CDCFA31-D49C-4F1B-AB76-190793314097}"/>
    <hyperlink ref="C62" r:id="rId32" xr:uid="{8F6CC872-9C07-4605-9052-6291143E2B49}"/>
    <hyperlink ref="C64" r:id="rId33" xr:uid="{7B8F4784-EED2-4157-BD1F-6B424F2D1267}"/>
    <hyperlink ref="C65" r:id="rId34" xr:uid="{8DBCB06F-FB7E-49D8-B9C4-38994EB79530}"/>
    <hyperlink ref="C69" r:id="rId35" xr:uid="{2DAED364-8C0D-4948-80D1-CEF21B9C35CA}"/>
    <hyperlink ref="C70" r:id="rId36" xr:uid="{57B69B81-AE4C-4178-A6AA-755C97699EBB}"/>
    <hyperlink ref="C72" r:id="rId37" xr:uid="{F8BF98DB-9A16-427E-8198-2BFAA59524B8}"/>
    <hyperlink ref="C75" r:id="rId38" xr:uid="{98495B66-5BDF-4706-8241-9A26D1E76123}"/>
    <hyperlink ref="C77" r:id="rId39" xr:uid="{6C4D8052-5C6B-4DBE-8723-9600835A41A9}"/>
    <hyperlink ref="C78" r:id="rId40" xr:uid="{AF49C062-8F7F-4979-BA01-E114B63847D3}"/>
    <hyperlink ref="C79" r:id="rId41" xr:uid="{4723931F-E847-4199-992B-D5E18B5B3593}"/>
    <hyperlink ref="C80" r:id="rId42" xr:uid="{B55D1E9F-7434-4144-9E52-AC5843EDB85D}"/>
    <hyperlink ref="C81" r:id="rId43" xr:uid="{28586A7D-DF7C-4859-8F84-85B3CA4D4CD4}"/>
    <hyperlink ref="C82" r:id="rId44" xr:uid="{99640EFD-2725-4DD6-9E6E-27432940DCAE}"/>
    <hyperlink ref="C83" r:id="rId45" xr:uid="{164E82D9-9379-4B50-ADE0-29D9371B8B20}"/>
    <hyperlink ref="C85" r:id="rId46" xr:uid="{C4774599-B7FD-4E6E-B99F-36840DC0F200}"/>
    <hyperlink ref="C88" r:id="rId47" xr:uid="{138FC30A-848B-4ABE-B425-4E838445B517}"/>
    <hyperlink ref="C89" r:id="rId48" xr:uid="{D615CF87-8EF4-4B77-8DA8-4FADFC242ED9}"/>
    <hyperlink ref="C90" r:id="rId49" xr:uid="{2E463A31-515D-4596-B9B3-DC3D1DF1DF70}"/>
    <hyperlink ref="C93" r:id="rId50" xr:uid="{60AED1CB-F374-4E17-9562-FB3A255AFE89}"/>
    <hyperlink ref="C94" r:id="rId51" xr:uid="{CB5BB198-74C3-4C79-BAC8-E9163CD6274B}"/>
    <hyperlink ref="C95" r:id="rId52" xr:uid="{A75A9F0A-D511-45C9-BB85-424E22370D48}"/>
    <hyperlink ref="C96" r:id="rId53" xr:uid="{D82FA0E5-42BD-4B1E-B1F3-061DC4C4BBBB}"/>
    <hyperlink ref="C97" r:id="rId54" xr:uid="{6C85EE47-8DD2-4E34-80C0-7ABFA155D60A}"/>
    <hyperlink ref="C98" r:id="rId55" xr:uid="{E83012FC-B321-4361-9B03-C1E83CAE64EB}"/>
    <hyperlink ref="C101" r:id="rId56" xr:uid="{D5F07FBC-F92D-47B6-8931-5240A1BD3FE5}"/>
    <hyperlink ref="C103" r:id="rId57" xr:uid="{B62F0105-C65E-4604-9053-D0E229CE79C3}"/>
    <hyperlink ref="C104" r:id="rId58" xr:uid="{58BEF9AA-D7E5-4826-AB35-F6148CEF0329}"/>
    <hyperlink ref="C106" r:id="rId59" xr:uid="{632FB733-6E4A-48AC-9D88-25812853DB01}"/>
    <hyperlink ref="C107" r:id="rId60" xr:uid="{2B0D1AF5-A64F-4C29-A620-575B4FCE07FF}"/>
    <hyperlink ref="C109" r:id="rId61" xr:uid="{ABA232EA-2547-4081-8E8B-7BEDB9F807C5}"/>
    <hyperlink ref="C110" r:id="rId62" xr:uid="{B26E0C4B-7CF3-4112-921F-E0CAA902D418}"/>
    <hyperlink ref="C112" r:id="rId63" xr:uid="{246C64C6-F9EA-494E-81A4-7A0A826F7945}"/>
    <hyperlink ref="C114" r:id="rId64" xr:uid="{5F822F77-B541-4D9E-AEF7-C2ABF12FA1CC}"/>
    <hyperlink ref="C116" r:id="rId65" xr:uid="{67082100-7D00-473E-B088-28C82A7A6A3E}"/>
    <hyperlink ref="C117" r:id="rId66" xr:uid="{FDE9A0C4-BCCB-4DC0-840A-BAFFF54A9946}"/>
    <hyperlink ref="C34" r:id="rId67" xr:uid="{3E0FF9E1-BA8D-4123-A34D-AFE153A38E2A}"/>
    <hyperlink ref="C2" r:id="rId68" xr:uid="{3B8A6A1A-CEFA-4C87-BAF6-90FFE3DF3F2A}"/>
    <hyperlink ref="C5" r:id="rId69" xr:uid="{D7A17EB9-D57F-4373-A680-58D08FA17A2F}"/>
    <hyperlink ref="C6" r:id="rId70" xr:uid="{94C6C6D3-425C-490D-B135-93C9E1B763F4}"/>
    <hyperlink ref="C8" r:id="rId71" xr:uid="{D709187B-18C6-4C42-BA8A-A1CEE3007BE0}"/>
    <hyperlink ref="C10" r:id="rId72" xr:uid="{2D11780B-9B50-403D-A683-553D050B34E3}"/>
    <hyperlink ref="C3" r:id="rId73" xr:uid="{2F9F53F4-6D8D-4455-9403-B1E017887646}"/>
    <hyperlink ref="C14" r:id="rId74" xr:uid="{927AB365-EFA1-4C79-AAF0-2F545D452A12}"/>
    <hyperlink ref="C16" r:id="rId75" xr:uid="{F648E156-19AA-484F-A6C3-0FD247AEB850}"/>
    <hyperlink ref="C20" r:id="rId76" xr:uid="{262B3B72-B442-4D15-86CB-01A0EABD2059}"/>
    <hyperlink ref="C27" r:id="rId77" xr:uid="{1D963D85-6F76-45CB-81E2-9CB3D3315FE7}"/>
    <hyperlink ref="C28" r:id="rId78" xr:uid="{053E0FC2-760E-4D23-BD0F-2A7A624660A2}"/>
    <hyperlink ref="C35" r:id="rId79" xr:uid="{E93D41A2-6890-4039-9890-C85DAF3C52FD}"/>
    <hyperlink ref="C49" r:id="rId80" xr:uid="{78F60F3B-E15C-4DFA-944F-D687367A972B}"/>
    <hyperlink ref="C50" r:id="rId81" xr:uid="{BF362BE9-B2DB-4901-8ACF-C39CE48F730D}"/>
    <hyperlink ref="C51" r:id="rId82" xr:uid="{1EDEE728-0EAD-41BF-88D6-262F3B91C877}"/>
    <hyperlink ref="C57" r:id="rId83" xr:uid="{733F70F2-5858-4BA7-A630-5771AC58FB7E}"/>
    <hyperlink ref="C63" r:id="rId84" xr:uid="{32834B9B-D909-4629-82A5-0CD6BE614A29}"/>
    <hyperlink ref="C66" r:id="rId85" xr:uid="{926841C1-5DF3-4A63-8997-4C6A2792844E}"/>
    <hyperlink ref="C67" r:id="rId86" xr:uid="{8EC617FE-A640-4C7E-B27A-6E1205B1E1F8}"/>
    <hyperlink ref="C74" r:id="rId87" xr:uid="{FB9D7D6C-F1D2-4C50-9D75-7C824D889D24}"/>
    <hyperlink ref="C76" r:id="rId88" xr:uid="{FBA490F6-5400-475B-8B71-955C820B39B4}"/>
    <hyperlink ref="C86" r:id="rId89" xr:uid="{3F19D964-4228-469C-99B0-20C9B410F02D}"/>
    <hyperlink ref="C99" r:id="rId90" xr:uid="{741DC92E-4BB1-41D3-9E50-4FDD81FCC43E}"/>
    <hyperlink ref="C100" r:id="rId91" xr:uid="{E5CE41ED-5AE3-40CB-AA16-9EC9AB757CD1}"/>
    <hyperlink ref="C113" r:id="rId92" xr:uid="{D19A5B86-AC01-4F4E-B006-8933511F9B39}"/>
    <hyperlink ref="C118" r:id="rId93" xr:uid="{BCD05032-E040-4B29-AE65-3F3711467C04}"/>
    <hyperlink ref="C55" r:id="rId94" xr:uid="{0FB282AD-172C-49EF-B0BD-63055C975892}"/>
  </hyperlinks>
  <printOptions gridLines="1"/>
  <pageMargins left="0.25" right="0.25" top="0.75" bottom="0.75" header="0.3" footer="0.3"/>
  <pageSetup orientation="landscape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A286D-C562-45CE-844D-8D5BAAD92C0F}">
  <dimension ref="A1:G66"/>
  <sheetViews>
    <sheetView topLeftCell="A19" workbookViewId="0">
      <selection activeCell="G61" sqref="G61"/>
    </sheetView>
  </sheetViews>
  <sheetFormatPr defaultRowHeight="12.75" x14ac:dyDescent="0.2"/>
  <cols>
    <col min="1" max="1" width="13.140625" bestFit="1" customWidth="1"/>
    <col min="2" max="2" width="11.5703125" bestFit="1" customWidth="1"/>
    <col min="3" max="3" width="19.5703125" customWidth="1"/>
    <col min="5" max="5" width="19.85546875" bestFit="1" customWidth="1"/>
    <col min="6" max="6" width="17.5703125" bestFit="1" customWidth="1"/>
    <col min="7" max="7" width="20.140625" bestFit="1" customWidth="1"/>
  </cols>
  <sheetData>
    <row r="1" spans="1:7" x14ac:dyDescent="0.2">
      <c r="A1" s="20" t="s">
        <v>0</v>
      </c>
      <c r="B1" s="20" t="s">
        <v>1</v>
      </c>
      <c r="C1" s="20" t="s">
        <v>3</v>
      </c>
      <c r="D1" s="20" t="s">
        <v>4</v>
      </c>
      <c r="E1" s="20" t="s">
        <v>5</v>
      </c>
      <c r="F1" s="20" t="s">
        <v>308</v>
      </c>
      <c r="G1" s="43" t="s">
        <v>588</v>
      </c>
    </row>
    <row r="2" spans="1:7" x14ac:dyDescent="0.2">
      <c r="A2" s="21" t="s">
        <v>18</v>
      </c>
      <c r="B2" s="21" t="s">
        <v>19</v>
      </c>
      <c r="C2" s="22">
        <v>1</v>
      </c>
      <c r="D2" s="23" t="s">
        <v>6</v>
      </c>
      <c r="E2" s="37" t="s">
        <v>406</v>
      </c>
      <c r="F2" s="22"/>
      <c r="G2" s="42" t="s">
        <v>706</v>
      </c>
    </row>
    <row r="3" spans="1:7" x14ac:dyDescent="0.2">
      <c r="A3" s="14" t="s">
        <v>21</v>
      </c>
      <c r="B3" s="14" t="s">
        <v>22</v>
      </c>
      <c r="C3" s="15">
        <v>2</v>
      </c>
      <c r="D3" s="15" t="s">
        <v>6</v>
      </c>
      <c r="E3" s="16" t="str">
        <f>HYPERLINK("https://www.facebook.com/State-Senator-Omar-Aquino-166233740452421/","Omar Aquino")</f>
        <v>Omar Aquino</v>
      </c>
      <c r="F3" s="14" t="s">
        <v>327</v>
      </c>
      <c r="G3" s="42" t="s">
        <v>707</v>
      </c>
    </row>
    <row r="4" spans="1:7" x14ac:dyDescent="0.2">
      <c r="A4" s="14" t="s">
        <v>23</v>
      </c>
      <c r="B4" s="14" t="s">
        <v>24</v>
      </c>
      <c r="C4" s="15">
        <v>3</v>
      </c>
      <c r="D4" s="15" t="s">
        <v>6</v>
      </c>
      <c r="E4" s="16" t="str">
        <f>HYPERLINK("https://www.facebook.com/SenatorMattieHunter/?fref=ts","Mattie Hunter")</f>
        <v>Mattie Hunter</v>
      </c>
      <c r="F4" s="14" t="s">
        <v>328</v>
      </c>
      <c r="G4" s="42" t="s">
        <v>708</v>
      </c>
    </row>
    <row r="5" spans="1:7" x14ac:dyDescent="0.2">
      <c r="A5" s="14" t="s">
        <v>25</v>
      </c>
      <c r="B5" s="14" t="s">
        <v>26</v>
      </c>
      <c r="C5" s="15">
        <v>4</v>
      </c>
      <c r="D5" s="15" t="s">
        <v>6</v>
      </c>
      <c r="E5" s="16" t="str">
        <f>HYPERLINK("https://www.facebook.com/KimberlyALightford/","Kimberly Lightford")</f>
        <v>Kimberly Lightford</v>
      </c>
      <c r="F5" s="14" t="s">
        <v>329</v>
      </c>
      <c r="G5" s="42" t="s">
        <v>709</v>
      </c>
    </row>
    <row r="6" spans="1:7" x14ac:dyDescent="0.2">
      <c r="A6" s="24" t="s">
        <v>309</v>
      </c>
      <c r="B6" s="14" t="s">
        <v>29</v>
      </c>
      <c r="C6" s="15">
        <v>5</v>
      </c>
      <c r="D6" s="15" t="s">
        <v>6</v>
      </c>
      <c r="E6" s="37" t="s">
        <v>407</v>
      </c>
      <c r="F6" s="14" t="s">
        <v>330</v>
      </c>
      <c r="G6" s="42" t="s">
        <v>710</v>
      </c>
    </row>
    <row r="7" spans="1:7" x14ac:dyDescent="0.2">
      <c r="A7" s="24" t="s">
        <v>85</v>
      </c>
      <c r="B7" s="24" t="s">
        <v>86</v>
      </c>
      <c r="C7" s="15">
        <v>6</v>
      </c>
      <c r="D7" s="15" t="s">
        <v>6</v>
      </c>
      <c r="E7" s="37" t="s">
        <v>408</v>
      </c>
      <c r="F7" s="14" t="s">
        <v>310</v>
      </c>
      <c r="G7" s="42" t="s">
        <v>711</v>
      </c>
    </row>
    <row r="8" spans="1:7" x14ac:dyDescent="0.2">
      <c r="A8" s="14" t="s">
        <v>36</v>
      </c>
      <c r="B8" s="14" t="s">
        <v>37</v>
      </c>
      <c r="C8" s="15">
        <v>7</v>
      </c>
      <c r="D8" s="15" t="s">
        <v>6</v>
      </c>
      <c r="E8" s="37" t="s">
        <v>409</v>
      </c>
      <c r="F8" s="14" t="s">
        <v>331</v>
      </c>
      <c r="G8" s="42" t="s">
        <v>712</v>
      </c>
    </row>
    <row r="9" spans="1:7" x14ac:dyDescent="0.2">
      <c r="A9" s="14" t="s">
        <v>314</v>
      </c>
      <c r="B9" s="14" t="s">
        <v>312</v>
      </c>
      <c r="C9" s="15">
        <v>8</v>
      </c>
      <c r="D9" s="15" t="s">
        <v>6</v>
      </c>
      <c r="E9" s="37" t="s">
        <v>410</v>
      </c>
      <c r="F9" s="14" t="s">
        <v>313</v>
      </c>
      <c r="G9" s="42" t="s">
        <v>713</v>
      </c>
    </row>
    <row r="10" spans="1:7" x14ac:dyDescent="0.2">
      <c r="A10" s="24" t="s">
        <v>87</v>
      </c>
      <c r="B10" s="24" t="s">
        <v>88</v>
      </c>
      <c r="C10" s="15">
        <v>9</v>
      </c>
      <c r="D10" s="15" t="s">
        <v>6</v>
      </c>
      <c r="E10" s="37" t="s">
        <v>411</v>
      </c>
      <c r="F10" s="14" t="s">
        <v>311</v>
      </c>
      <c r="G10" s="42" t="s">
        <v>714</v>
      </c>
    </row>
    <row r="11" spans="1:7" x14ac:dyDescent="0.2">
      <c r="A11" s="14" t="s">
        <v>158</v>
      </c>
      <c r="B11" s="14" t="s">
        <v>189</v>
      </c>
      <c r="C11" s="15">
        <v>10</v>
      </c>
      <c r="D11" s="15" t="s">
        <v>6</v>
      </c>
      <c r="E11" s="37" t="s">
        <v>412</v>
      </c>
      <c r="F11" s="14" t="s">
        <v>315</v>
      </c>
      <c r="G11" s="42" t="s">
        <v>715</v>
      </c>
    </row>
    <row r="12" spans="1:7" x14ac:dyDescent="0.2">
      <c r="A12" s="14" t="s">
        <v>316</v>
      </c>
      <c r="B12" s="14" t="s">
        <v>317</v>
      </c>
      <c r="C12" s="15">
        <v>11</v>
      </c>
      <c r="D12" s="15" t="s">
        <v>6</v>
      </c>
      <c r="E12" s="37" t="s">
        <v>413</v>
      </c>
      <c r="F12" s="14" t="s">
        <v>318</v>
      </c>
      <c r="G12" s="42" t="s">
        <v>716</v>
      </c>
    </row>
    <row r="13" spans="1:7" x14ac:dyDescent="0.2">
      <c r="A13" s="14" t="s">
        <v>52</v>
      </c>
      <c r="B13" s="14" t="s">
        <v>53</v>
      </c>
      <c r="C13" s="15">
        <v>12</v>
      </c>
      <c r="D13" s="15" t="s">
        <v>6</v>
      </c>
      <c r="E13" s="16" t="str">
        <f>HYPERLINK("https://www.facebook.com/Senator-Steven-Landek-195754163812594/","Steven Landek")</f>
        <v>Steven Landek</v>
      </c>
      <c r="F13" s="14"/>
      <c r="G13" s="42" t="s">
        <v>717</v>
      </c>
    </row>
    <row r="14" spans="1:7" x14ac:dyDescent="0.2">
      <c r="A14" s="14" t="s">
        <v>319</v>
      </c>
      <c r="B14" s="14" t="s">
        <v>189</v>
      </c>
      <c r="C14" s="15">
        <v>13</v>
      </c>
      <c r="D14" s="15" t="s">
        <v>6</v>
      </c>
      <c r="E14" s="37" t="s">
        <v>414</v>
      </c>
      <c r="F14" s="14" t="s">
        <v>320</v>
      </c>
      <c r="G14" s="42" t="s">
        <v>718</v>
      </c>
    </row>
    <row r="15" spans="1:7" x14ac:dyDescent="0.2">
      <c r="A15" s="14" t="s">
        <v>58</v>
      </c>
      <c r="B15" s="14" t="s">
        <v>59</v>
      </c>
      <c r="C15" s="15">
        <v>14</v>
      </c>
      <c r="D15" s="15" t="s">
        <v>6</v>
      </c>
      <c r="E15" s="16" t="str">
        <f>HYPERLINK("https://www.facebook.com/Senator-Emil-Jones-III-197650550256581/","Emil Jones")</f>
        <v>Emil Jones</v>
      </c>
      <c r="F15" s="14" t="s">
        <v>332</v>
      </c>
      <c r="G15" s="42" t="s">
        <v>719</v>
      </c>
    </row>
    <row r="16" spans="1:7" x14ac:dyDescent="0.2">
      <c r="A16" s="14" t="s">
        <v>62</v>
      </c>
      <c r="B16" s="14" t="s">
        <v>63</v>
      </c>
      <c r="C16" s="15">
        <v>15</v>
      </c>
      <c r="D16" s="15" t="s">
        <v>6</v>
      </c>
      <c r="E16" s="16" t="str">
        <f>HYPERLINK("https://www.facebook.com/SenatorNapoleonBHarrisIII/","Napoleon Harris")</f>
        <v>Napoleon Harris</v>
      </c>
      <c r="F16" s="14" t="s">
        <v>334</v>
      </c>
      <c r="G16" s="42" t="s">
        <v>720</v>
      </c>
    </row>
    <row r="17" spans="1:7" x14ac:dyDescent="0.2">
      <c r="A17" s="14" t="s">
        <v>66</v>
      </c>
      <c r="B17" s="14" t="s">
        <v>67</v>
      </c>
      <c r="C17" s="15">
        <v>16</v>
      </c>
      <c r="D17" s="15" t="s">
        <v>6</v>
      </c>
      <c r="E17" s="16" t="str">
        <f>HYPERLINK("https://www.facebook.com/senatorjacquelinecollins/?ref=br_rs","Jacqueline Collins")</f>
        <v>Jacqueline Collins</v>
      </c>
      <c r="F17" s="14" t="s">
        <v>333</v>
      </c>
      <c r="G17" s="42" t="s">
        <v>721</v>
      </c>
    </row>
    <row r="18" spans="1:7" x14ac:dyDescent="0.2">
      <c r="A18" s="14" t="s">
        <v>321</v>
      </c>
      <c r="B18" s="14" t="s">
        <v>322</v>
      </c>
      <c r="C18" s="15">
        <v>17</v>
      </c>
      <c r="D18" s="15" t="s">
        <v>6</v>
      </c>
      <c r="E18" s="37" t="s">
        <v>415</v>
      </c>
      <c r="F18" s="14" t="s">
        <v>323</v>
      </c>
      <c r="G18" s="42" t="s">
        <v>722</v>
      </c>
    </row>
    <row r="19" spans="1:7" x14ac:dyDescent="0.2">
      <c r="A19" s="14" t="s">
        <v>72</v>
      </c>
      <c r="B19" s="14" t="s">
        <v>73</v>
      </c>
      <c r="C19" s="15">
        <v>18</v>
      </c>
      <c r="D19" s="15" t="s">
        <v>6</v>
      </c>
      <c r="E19" s="16" t="str">
        <f>HYPERLINK("https://www.facebook.com/bill.cunningham.779","Bill Cunningham")</f>
        <v>Bill Cunningham</v>
      </c>
      <c r="F19" s="14" t="s">
        <v>335</v>
      </c>
      <c r="G19" s="42" t="s">
        <v>637</v>
      </c>
    </row>
    <row r="20" spans="1:7" x14ac:dyDescent="0.2">
      <c r="A20" s="14" t="s">
        <v>76</v>
      </c>
      <c r="B20" s="14" t="s">
        <v>77</v>
      </c>
      <c r="C20" s="15">
        <v>19</v>
      </c>
      <c r="D20" s="15" t="s">
        <v>6</v>
      </c>
      <c r="E20" s="16" t="str">
        <f>HYPERLINK("https://www.facebook.com/HastingsforIL/?ref=page_internal&amp;qsefr=1","Michael Hastings")</f>
        <v>Michael Hastings</v>
      </c>
      <c r="F20" s="14" t="s">
        <v>336</v>
      </c>
      <c r="G20" s="42" t="s">
        <v>723</v>
      </c>
    </row>
    <row r="21" spans="1:7" x14ac:dyDescent="0.2">
      <c r="A21" s="14" t="s">
        <v>78</v>
      </c>
      <c r="B21" s="14" t="s">
        <v>79</v>
      </c>
      <c r="C21" s="15">
        <v>20</v>
      </c>
      <c r="D21" s="15" t="s">
        <v>6</v>
      </c>
      <c r="E21" s="16" t="str">
        <f>HYPERLINK("https://www.facebook.com/senatoririsymartinez/","Iris Martinez")</f>
        <v>Iris Martinez</v>
      </c>
      <c r="F21" s="14" t="s">
        <v>326</v>
      </c>
      <c r="G21" s="42" t="s">
        <v>724</v>
      </c>
    </row>
    <row r="22" spans="1:7" x14ac:dyDescent="0.2">
      <c r="A22" s="14" t="s">
        <v>324</v>
      </c>
      <c r="B22" s="14" t="s">
        <v>88</v>
      </c>
      <c r="C22" s="15">
        <v>21</v>
      </c>
      <c r="D22" s="15" t="s">
        <v>11</v>
      </c>
      <c r="E22" s="37" t="s">
        <v>416</v>
      </c>
      <c r="F22" s="14" t="s">
        <v>325</v>
      </c>
      <c r="G22" s="42" t="s">
        <v>725</v>
      </c>
    </row>
    <row r="23" spans="1:7" x14ac:dyDescent="0.2">
      <c r="A23" s="14" t="s">
        <v>337</v>
      </c>
      <c r="B23" s="14" t="s">
        <v>338</v>
      </c>
      <c r="C23" s="15">
        <v>22</v>
      </c>
      <c r="D23" s="15" t="s">
        <v>6</v>
      </c>
      <c r="E23" s="37" t="s">
        <v>417</v>
      </c>
      <c r="F23" s="14" t="s">
        <v>339</v>
      </c>
      <c r="G23" s="42" t="s">
        <v>726</v>
      </c>
    </row>
    <row r="24" spans="1:7" x14ac:dyDescent="0.2">
      <c r="A24" s="14" t="s">
        <v>30</v>
      </c>
      <c r="B24" s="14" t="s">
        <v>89</v>
      </c>
      <c r="C24" s="15">
        <v>23</v>
      </c>
      <c r="D24" s="15" t="s">
        <v>6</v>
      </c>
      <c r="E24" s="16" t="str">
        <f>HYPERLINK("https://www.facebook.com/Senator-Tom-Cullerton-404203502999017/","Tom Cullerton")</f>
        <v>Tom Cullerton</v>
      </c>
      <c r="F24" s="14" t="s">
        <v>343</v>
      </c>
      <c r="G24" s="42" t="s">
        <v>727</v>
      </c>
    </row>
    <row r="25" spans="1:7" x14ac:dyDescent="0.2">
      <c r="A25" s="14" t="s">
        <v>340</v>
      </c>
      <c r="B25" s="14" t="s">
        <v>341</v>
      </c>
      <c r="C25" s="15">
        <v>24</v>
      </c>
      <c r="D25" s="15" t="s">
        <v>11</v>
      </c>
      <c r="E25" s="37" t="s">
        <v>418</v>
      </c>
      <c r="F25" s="14" t="s">
        <v>342</v>
      </c>
      <c r="G25" s="42" t="s">
        <v>728</v>
      </c>
    </row>
    <row r="26" spans="1:7" x14ac:dyDescent="0.2">
      <c r="A26" s="14" t="s">
        <v>95</v>
      </c>
      <c r="B26" s="14" t="s">
        <v>81</v>
      </c>
      <c r="C26" s="15">
        <v>25</v>
      </c>
      <c r="D26" s="15" t="s">
        <v>11</v>
      </c>
      <c r="E26" s="16" t="str">
        <f>HYPERLINK("https://www.facebook.com/SenatorJimOberweis/","Jim Oberweiss")</f>
        <v>Jim Oberweiss</v>
      </c>
      <c r="F26" s="14" t="s">
        <v>344</v>
      </c>
      <c r="G26" s="42" t="s">
        <v>729</v>
      </c>
    </row>
    <row r="27" spans="1:7" x14ac:dyDescent="0.2">
      <c r="A27" s="14" t="s">
        <v>98</v>
      </c>
      <c r="B27" s="14" t="s">
        <v>35</v>
      </c>
      <c r="C27" s="15">
        <v>26</v>
      </c>
      <c r="D27" s="15" t="s">
        <v>11</v>
      </c>
      <c r="E27" s="16" t="str">
        <f>HYPERLINK("https://www.facebook.com/danmcconchie/","Dan McConchie")</f>
        <v>Dan McConchie</v>
      </c>
      <c r="F27" s="14" t="s">
        <v>347</v>
      </c>
      <c r="G27" s="42" t="s">
        <v>730</v>
      </c>
    </row>
    <row r="28" spans="1:7" x14ac:dyDescent="0.2">
      <c r="A28" s="14" t="s">
        <v>345</v>
      </c>
      <c r="B28" s="14" t="s">
        <v>213</v>
      </c>
      <c r="C28" s="15">
        <v>27</v>
      </c>
      <c r="D28" s="15" t="s">
        <v>6</v>
      </c>
      <c r="E28" s="37" t="s">
        <v>419</v>
      </c>
      <c r="F28" s="14" t="s">
        <v>346</v>
      </c>
      <c r="G28" s="42" t="s">
        <v>731</v>
      </c>
    </row>
    <row r="29" spans="1:7" ht="14.25" x14ac:dyDescent="0.2">
      <c r="A29" s="17" t="s">
        <v>101</v>
      </c>
      <c r="B29" s="17" t="s">
        <v>88</v>
      </c>
      <c r="C29" s="18">
        <v>28</v>
      </c>
      <c r="D29" s="18" t="s">
        <v>6</v>
      </c>
      <c r="E29" s="19" t="str">
        <f>HYPERLINK("https://www.facebook.com/senatorlauramurphy/","Laura Murphy")</f>
        <v>Laura Murphy</v>
      </c>
      <c r="F29" s="27" t="s">
        <v>350</v>
      </c>
      <c r="G29" s="42" t="s">
        <v>732</v>
      </c>
    </row>
    <row r="30" spans="1:7" x14ac:dyDescent="0.2">
      <c r="A30" s="14" t="s">
        <v>113</v>
      </c>
      <c r="B30" s="14" t="s">
        <v>114</v>
      </c>
      <c r="C30" s="15">
        <v>29</v>
      </c>
      <c r="D30" s="15" t="s">
        <v>6</v>
      </c>
      <c r="E30" s="16" t="str">
        <f>HYPERLINK("https://www.facebook.com/SenatorJulieMorrison/","Julie Morrison")</f>
        <v>Julie Morrison</v>
      </c>
      <c r="F30" s="24" t="s">
        <v>351</v>
      </c>
      <c r="G30" s="42" t="s">
        <v>733</v>
      </c>
    </row>
    <row r="31" spans="1:7" x14ac:dyDescent="0.2">
      <c r="A31" s="14" t="s">
        <v>117</v>
      </c>
      <c r="B31" s="14" t="s">
        <v>118</v>
      </c>
      <c r="C31" s="15">
        <v>30</v>
      </c>
      <c r="D31" s="15" t="s">
        <v>6</v>
      </c>
      <c r="E31" s="16" t="str">
        <f>HYPERLINK("https://www.facebook.com/senatorterrylink/","Terry Link")</f>
        <v>Terry Link</v>
      </c>
      <c r="F31" s="14"/>
      <c r="G31" s="42" t="s">
        <v>734</v>
      </c>
    </row>
    <row r="32" spans="1:7" x14ac:dyDescent="0.2">
      <c r="A32" s="14" t="s">
        <v>119</v>
      </c>
      <c r="B32" s="14" t="s">
        <v>120</v>
      </c>
      <c r="C32" s="15">
        <v>31</v>
      </c>
      <c r="D32" s="15" t="s">
        <v>6</v>
      </c>
      <c r="E32" s="16" t="str">
        <f>HYPERLINK("https://www.facebook.com/SenatorBush/","Melinda Bush")</f>
        <v>Melinda Bush</v>
      </c>
      <c r="F32" s="24" t="s">
        <v>352</v>
      </c>
      <c r="G32" s="42" t="s">
        <v>735</v>
      </c>
    </row>
    <row r="33" spans="1:7" x14ac:dyDescent="0.2">
      <c r="A33" s="24" t="s">
        <v>348</v>
      </c>
      <c r="B33" s="24" t="s">
        <v>349</v>
      </c>
      <c r="C33" s="15">
        <v>32</v>
      </c>
      <c r="D33" s="15" t="s">
        <v>11</v>
      </c>
      <c r="E33" s="37" t="s">
        <v>420</v>
      </c>
      <c r="F33" s="14"/>
      <c r="G33" s="42" t="s">
        <v>736</v>
      </c>
    </row>
    <row r="34" spans="1:7" x14ac:dyDescent="0.2">
      <c r="A34" s="24" t="s">
        <v>354</v>
      </c>
      <c r="B34" s="24" t="s">
        <v>355</v>
      </c>
      <c r="C34" s="15">
        <v>33</v>
      </c>
      <c r="D34" s="15" t="s">
        <v>11</v>
      </c>
      <c r="E34" s="16"/>
      <c r="F34" s="14"/>
      <c r="G34" s="42" t="s">
        <v>737</v>
      </c>
    </row>
    <row r="35" spans="1:7" x14ac:dyDescent="0.2">
      <c r="A35" s="14" t="s">
        <v>122</v>
      </c>
      <c r="B35" s="14" t="s">
        <v>123</v>
      </c>
      <c r="C35" s="15">
        <v>34</v>
      </c>
      <c r="D35" s="15" t="s">
        <v>6</v>
      </c>
      <c r="E35" s="16" t="str">
        <f>HYPERLINK("https://www.facebook.com/SenatorStadelman/","Steve Stadelman")</f>
        <v>Steve Stadelman</v>
      </c>
      <c r="F35" s="24" t="s">
        <v>357</v>
      </c>
      <c r="G35" s="42" t="s">
        <v>738</v>
      </c>
    </row>
    <row r="36" spans="1:7" x14ac:dyDescent="0.2">
      <c r="A36" s="14" t="s">
        <v>126</v>
      </c>
      <c r="B36" s="14" t="s">
        <v>127</v>
      </c>
      <c r="C36" s="15">
        <v>35</v>
      </c>
      <c r="D36" s="15" t="s">
        <v>11</v>
      </c>
      <c r="E36" s="37" t="s">
        <v>421</v>
      </c>
      <c r="F36" s="24" t="s">
        <v>358</v>
      </c>
      <c r="G36" s="42" t="s">
        <v>739</v>
      </c>
    </row>
    <row r="37" spans="1:7" x14ac:dyDescent="0.2">
      <c r="A37" s="14" t="s">
        <v>128</v>
      </c>
      <c r="B37" s="14" t="s">
        <v>129</v>
      </c>
      <c r="C37" s="15">
        <v>36</v>
      </c>
      <c r="D37" s="15" t="s">
        <v>11</v>
      </c>
      <c r="E37" s="16" t="str">
        <f>HYPERLINK("https://www.facebook.com/neil4illinois/about/?entry_point=page_nav_about_item","Neil Anderson")</f>
        <v>Neil Anderson</v>
      </c>
      <c r="F37" s="24" t="s">
        <v>359</v>
      </c>
      <c r="G37" s="42" t="s">
        <v>740</v>
      </c>
    </row>
    <row r="38" spans="1:7" ht="14.25" x14ac:dyDescent="0.2">
      <c r="A38" s="17" t="s">
        <v>132</v>
      </c>
      <c r="B38" s="17" t="s">
        <v>133</v>
      </c>
      <c r="C38" s="18">
        <v>37</v>
      </c>
      <c r="D38" s="18" t="s">
        <v>11</v>
      </c>
      <c r="E38" s="26" t="str">
        <f>HYPERLINK("https://www.facebook.com/Chuck-Weaver-213222225356501/","Chuck Weaver")</f>
        <v>Chuck Weaver</v>
      </c>
      <c r="F38" s="27" t="s">
        <v>360</v>
      </c>
      <c r="G38" s="42" t="s">
        <v>741</v>
      </c>
    </row>
    <row r="39" spans="1:7" x14ac:dyDescent="0.2">
      <c r="A39" s="14" t="s">
        <v>138</v>
      </c>
      <c r="B39" s="14" t="s">
        <v>139</v>
      </c>
      <c r="C39" s="15">
        <v>38</v>
      </c>
      <c r="D39" s="15" t="s">
        <v>11</v>
      </c>
      <c r="E39" s="16" t="str">
        <f>HYPERLINK("https://www.facebook.com/statesenatorsuerezin/","Sue Rezin")</f>
        <v>Sue Rezin</v>
      </c>
      <c r="F39" s="24" t="s">
        <v>361</v>
      </c>
      <c r="G39" s="42" t="s">
        <v>742</v>
      </c>
    </row>
    <row r="40" spans="1:7" x14ac:dyDescent="0.2">
      <c r="A40" s="14" t="s">
        <v>140</v>
      </c>
      <c r="B40" s="14" t="s">
        <v>141</v>
      </c>
      <c r="C40" s="15">
        <v>39</v>
      </c>
      <c r="D40" s="15" t="s">
        <v>6</v>
      </c>
      <c r="E40" s="16" t="str">
        <f>HYPERLINK("https://www.facebook.com/Senator-Don-Harmon-50858240689/","Don Harmon")</f>
        <v>Don Harmon</v>
      </c>
      <c r="F40" s="24" t="s">
        <v>362</v>
      </c>
      <c r="G40" s="42" t="s">
        <v>743</v>
      </c>
    </row>
    <row r="41" spans="1:7" x14ac:dyDescent="0.2">
      <c r="A41" s="24" t="s">
        <v>252</v>
      </c>
      <c r="B41" s="24" t="s">
        <v>301</v>
      </c>
      <c r="C41" s="15">
        <v>40</v>
      </c>
      <c r="D41" s="15" t="s">
        <v>6</v>
      </c>
      <c r="E41" s="37" t="s">
        <v>422</v>
      </c>
      <c r="F41" s="14"/>
      <c r="G41" s="42" t="s">
        <v>744</v>
      </c>
    </row>
    <row r="42" spans="1:7" x14ac:dyDescent="0.2">
      <c r="A42" s="24" t="s">
        <v>356</v>
      </c>
      <c r="B42" s="24" t="s">
        <v>31</v>
      </c>
      <c r="C42" s="15">
        <v>41</v>
      </c>
      <c r="D42" s="15" t="s">
        <v>11</v>
      </c>
      <c r="E42" s="37" t="s">
        <v>423</v>
      </c>
      <c r="F42" s="14" t="s">
        <v>404</v>
      </c>
      <c r="G42" s="42" t="s">
        <v>745</v>
      </c>
    </row>
    <row r="43" spans="1:7" x14ac:dyDescent="0.2">
      <c r="A43" s="14" t="s">
        <v>144</v>
      </c>
      <c r="B43" s="14" t="s">
        <v>49</v>
      </c>
      <c r="C43" s="15">
        <v>42</v>
      </c>
      <c r="D43" s="15" t="s">
        <v>6</v>
      </c>
      <c r="E43" s="16" t="str">
        <f>HYPERLINK("https://www.facebook.com/SenatorLindaHolmes/?hc_ref=SEARCH&amp;fref=nf","Linda Holmes")</f>
        <v>Linda Holmes</v>
      </c>
      <c r="F43" s="14" t="s">
        <v>353</v>
      </c>
      <c r="G43" s="42" t="s">
        <v>746</v>
      </c>
    </row>
    <row r="44" spans="1:7" x14ac:dyDescent="0.2">
      <c r="A44" s="14" t="s">
        <v>145</v>
      </c>
      <c r="B44" s="14" t="s">
        <v>146</v>
      </c>
      <c r="C44" s="15">
        <v>43</v>
      </c>
      <c r="D44" s="15" t="s">
        <v>6</v>
      </c>
      <c r="E44" s="16" t="str">
        <f>HYPERLINK("https://www.facebook.com/StateSenatorPatMcGuire/","Pat McGuire")</f>
        <v>Pat McGuire</v>
      </c>
      <c r="F44" s="24" t="s">
        <v>383</v>
      </c>
      <c r="G44" s="42" t="s">
        <v>747</v>
      </c>
    </row>
    <row r="45" spans="1:7" x14ac:dyDescent="0.2">
      <c r="A45" s="14" t="s">
        <v>34</v>
      </c>
      <c r="B45" s="14" t="s">
        <v>73</v>
      </c>
      <c r="C45" s="15">
        <v>44</v>
      </c>
      <c r="D45" s="15" t="s">
        <v>6</v>
      </c>
      <c r="E45" s="16" t="str">
        <f>HYPERLINK("https://www.facebook.com/BillBradyIL/","Bill Brady")</f>
        <v>Bill Brady</v>
      </c>
      <c r="F45" s="24" t="s">
        <v>382</v>
      </c>
      <c r="G45" s="42" t="s">
        <v>748</v>
      </c>
    </row>
    <row r="46" spans="1:7" x14ac:dyDescent="0.2">
      <c r="A46" s="24" t="s">
        <v>363</v>
      </c>
      <c r="B46" s="24" t="s">
        <v>364</v>
      </c>
      <c r="C46" s="15">
        <v>45</v>
      </c>
      <c r="D46" s="15" t="s">
        <v>11</v>
      </c>
      <c r="E46" s="37" t="s">
        <v>424</v>
      </c>
      <c r="F46" s="14"/>
      <c r="G46" s="42" t="s">
        <v>749</v>
      </c>
    </row>
    <row r="47" spans="1:7" x14ac:dyDescent="0.2">
      <c r="A47" s="14" t="s">
        <v>151</v>
      </c>
      <c r="B47" s="14" t="s">
        <v>127</v>
      </c>
      <c r="C47" s="15">
        <v>46</v>
      </c>
      <c r="D47" s="15" t="s">
        <v>6</v>
      </c>
      <c r="E47" s="16" t="str">
        <f>HYPERLINK("https://www.facebook.com/Senator-Dave-Koehler-312998845495027/","Dave Koehler")</f>
        <v>Dave Koehler</v>
      </c>
      <c r="F47" s="24" t="s">
        <v>381</v>
      </c>
      <c r="G47" s="42" t="s">
        <v>750</v>
      </c>
    </row>
    <row r="48" spans="1:7" x14ac:dyDescent="0.2">
      <c r="A48" s="24" t="s">
        <v>365</v>
      </c>
      <c r="B48" s="24" t="s">
        <v>366</v>
      </c>
      <c r="C48" s="15">
        <v>47</v>
      </c>
      <c r="D48" s="29" t="s">
        <v>11</v>
      </c>
      <c r="E48" s="37" t="s">
        <v>425</v>
      </c>
      <c r="F48" s="14"/>
      <c r="G48" s="42" t="s">
        <v>622</v>
      </c>
    </row>
    <row r="49" spans="1:7" x14ac:dyDescent="0.2">
      <c r="A49" s="14" t="s">
        <v>161</v>
      </c>
      <c r="B49" s="14" t="s">
        <v>162</v>
      </c>
      <c r="C49" s="15">
        <v>48</v>
      </c>
      <c r="D49" s="15" t="s">
        <v>6</v>
      </c>
      <c r="E49" s="16" t="str">
        <f>HYPERLINK("https://www.facebook.com/StateSenatorAndyManar/","Andy Manar")</f>
        <v>Andy Manar</v>
      </c>
      <c r="F49" s="24" t="s">
        <v>380</v>
      </c>
      <c r="G49" s="42" t="s">
        <v>751</v>
      </c>
    </row>
    <row r="50" spans="1:7" x14ac:dyDescent="0.2">
      <c r="A50" s="14" t="s">
        <v>163</v>
      </c>
      <c r="B50" s="14" t="s">
        <v>164</v>
      </c>
      <c r="C50" s="15">
        <v>49</v>
      </c>
      <c r="D50" s="15" t="s">
        <v>6</v>
      </c>
      <c r="E50" s="16" t="str">
        <f>HYPERLINK("https://www.facebook.com/State-Senator-Jennifer-Bertino-Tarrant-330183567094681/?fref=ts","Jennifer Bertino Tarrant")</f>
        <v>Jennifer Bertino Tarrant</v>
      </c>
      <c r="F50" s="24" t="s">
        <v>379</v>
      </c>
      <c r="G50" s="42" t="s">
        <v>752</v>
      </c>
    </row>
    <row r="51" spans="1:7" x14ac:dyDescent="0.2">
      <c r="A51" s="24" t="s">
        <v>367</v>
      </c>
      <c r="B51" s="24" t="s">
        <v>123</v>
      </c>
      <c r="C51" s="15">
        <v>50</v>
      </c>
      <c r="D51" s="15" t="s">
        <v>11</v>
      </c>
      <c r="E51" s="37" t="s">
        <v>426</v>
      </c>
      <c r="F51" s="14"/>
      <c r="G51" s="42" t="s">
        <v>753</v>
      </c>
    </row>
    <row r="52" spans="1:7" x14ac:dyDescent="0.2">
      <c r="A52" s="14" t="s">
        <v>173</v>
      </c>
      <c r="B52" s="14" t="s">
        <v>174</v>
      </c>
      <c r="C52" s="15">
        <v>51</v>
      </c>
      <c r="D52" s="15" t="s">
        <v>11</v>
      </c>
      <c r="E52" s="16" t="str">
        <f>HYPERLINK("https://www.facebook.com/SenatorChapinRose/","Chapin Rose")</f>
        <v>Chapin Rose</v>
      </c>
      <c r="F52" s="24" t="s">
        <v>378</v>
      </c>
      <c r="G52" s="42" t="s">
        <v>754</v>
      </c>
    </row>
    <row r="53" spans="1:7" x14ac:dyDescent="0.2">
      <c r="A53" s="14" t="s">
        <v>27</v>
      </c>
      <c r="B53" s="14" t="s">
        <v>175</v>
      </c>
      <c r="C53" s="15">
        <v>52</v>
      </c>
      <c r="D53" s="15" t="s">
        <v>6</v>
      </c>
      <c r="E53" s="16" t="str">
        <f>HYPERLINK("https://www.facebook.com/SenatorScottBennett/","Scott Bennett")</f>
        <v>Scott Bennett</v>
      </c>
      <c r="F53" s="24" t="s">
        <v>377</v>
      </c>
      <c r="G53" s="42" t="s">
        <v>755</v>
      </c>
    </row>
    <row r="54" spans="1:7" x14ac:dyDescent="0.2">
      <c r="A54" s="14" t="s">
        <v>178</v>
      </c>
      <c r="B54" s="14" t="s">
        <v>179</v>
      </c>
      <c r="C54" s="15">
        <v>53</v>
      </c>
      <c r="D54" s="15" t="s">
        <v>11</v>
      </c>
      <c r="E54" s="16" t="str">
        <f>HYPERLINK("https://www.facebook.com/jasonbarickman/","Jason Barickman")</f>
        <v>Jason Barickman</v>
      </c>
      <c r="F54" s="24" t="s">
        <v>376</v>
      </c>
      <c r="G54" s="42" t="s">
        <v>756</v>
      </c>
    </row>
    <row r="55" spans="1:7" x14ac:dyDescent="0.2">
      <c r="A55" s="24" t="s">
        <v>368</v>
      </c>
      <c r="B55" s="24" t="s">
        <v>179</v>
      </c>
      <c r="C55" s="15">
        <v>54</v>
      </c>
      <c r="D55" s="15" t="s">
        <v>11</v>
      </c>
      <c r="E55" s="37" t="s">
        <v>427</v>
      </c>
      <c r="F55" s="14" t="s">
        <v>405</v>
      </c>
      <c r="G55" s="42" t="s">
        <v>757</v>
      </c>
    </row>
    <row r="56" spans="1:7" x14ac:dyDescent="0.2">
      <c r="A56" s="14" t="s">
        <v>181</v>
      </c>
      <c r="B56" s="14" t="s">
        <v>184</v>
      </c>
      <c r="C56" s="15">
        <v>55</v>
      </c>
      <c r="D56" s="15" t="s">
        <v>11</v>
      </c>
      <c r="E56" s="25"/>
      <c r="F56" s="24" t="s">
        <v>375</v>
      </c>
      <c r="G56" s="42" t="s">
        <v>758</v>
      </c>
    </row>
    <row r="57" spans="1:7" x14ac:dyDescent="0.2">
      <c r="A57" s="24" t="s">
        <v>369</v>
      </c>
      <c r="B57" s="24" t="s">
        <v>370</v>
      </c>
      <c r="C57" s="15">
        <v>56</v>
      </c>
      <c r="D57" s="15" t="s">
        <v>6</v>
      </c>
      <c r="E57" s="37" t="s">
        <v>428</v>
      </c>
      <c r="F57" s="24" t="s">
        <v>403</v>
      </c>
      <c r="G57" s="42" t="s">
        <v>759</v>
      </c>
    </row>
    <row r="58" spans="1:7" x14ac:dyDescent="0.2">
      <c r="A58" s="24" t="s">
        <v>371</v>
      </c>
      <c r="B58" s="24" t="s">
        <v>372</v>
      </c>
      <c r="C58" s="15">
        <v>57</v>
      </c>
      <c r="D58" s="15" t="s">
        <v>6</v>
      </c>
      <c r="E58" s="37" t="s">
        <v>429</v>
      </c>
      <c r="F58" s="24" t="s">
        <v>402</v>
      </c>
      <c r="G58" s="42" t="s">
        <v>761</v>
      </c>
    </row>
    <row r="59" spans="1:7" x14ac:dyDescent="0.2">
      <c r="A59" s="24" t="s">
        <v>373</v>
      </c>
      <c r="B59" s="24" t="s">
        <v>374</v>
      </c>
      <c r="C59" s="15">
        <v>58</v>
      </c>
      <c r="D59" s="15" t="s">
        <v>11</v>
      </c>
      <c r="E59" s="37" t="s">
        <v>430</v>
      </c>
      <c r="F59" s="24" t="s">
        <v>401</v>
      </c>
      <c r="G59" s="42" t="s">
        <v>760</v>
      </c>
    </row>
    <row r="60" spans="1:7" x14ac:dyDescent="0.2">
      <c r="A60" s="14" t="s">
        <v>188</v>
      </c>
      <c r="B60" s="14" t="s">
        <v>184</v>
      </c>
      <c r="C60" s="15">
        <v>59</v>
      </c>
      <c r="D60" s="15" t="s">
        <v>11</v>
      </c>
      <c r="E60" s="16" t="str">
        <f>HYPERLINK("https://www.facebook.com/senatorfowler/","Dale Fowler")</f>
        <v>Dale Fowler</v>
      </c>
      <c r="F60" s="24" t="s">
        <v>400</v>
      </c>
      <c r="G60" s="42" t="s">
        <v>762</v>
      </c>
    </row>
    <row r="61" spans="1:7" x14ac:dyDescent="0.2">
      <c r="A61" s="25"/>
      <c r="B61" s="25"/>
      <c r="C61" s="15"/>
      <c r="D61" s="15"/>
      <c r="E61" s="25"/>
      <c r="F61" s="25"/>
    </row>
    <row r="62" spans="1:7" x14ac:dyDescent="0.2">
      <c r="C62" s="11"/>
      <c r="D62" s="11"/>
    </row>
    <row r="63" spans="1:7" x14ac:dyDescent="0.2">
      <c r="A63" s="6"/>
      <c r="B63" s="10"/>
      <c r="C63" s="5"/>
      <c r="D63" s="6"/>
      <c r="E63" s="11"/>
      <c r="F63" s="11"/>
    </row>
    <row r="64" spans="1:7" x14ac:dyDescent="0.2">
      <c r="A64" s="6"/>
      <c r="B64" s="10"/>
      <c r="C64" s="5"/>
      <c r="D64" s="6"/>
      <c r="E64" s="11"/>
      <c r="F64" s="11"/>
    </row>
    <row r="65" spans="1:6" x14ac:dyDescent="0.2">
      <c r="A65" s="6"/>
      <c r="B65" s="10"/>
      <c r="C65" s="5"/>
      <c r="D65" s="6"/>
      <c r="E65" s="11"/>
      <c r="F65" s="11"/>
    </row>
    <row r="66" spans="1:6" x14ac:dyDescent="0.2">
      <c r="A66" s="6"/>
      <c r="B66" s="10"/>
      <c r="C66" s="12"/>
      <c r="D66" s="6"/>
      <c r="E66" s="11"/>
      <c r="F66" s="28"/>
    </row>
  </sheetData>
  <hyperlinks>
    <hyperlink ref="F29" r:id="rId1" display="@SenatorLaura" xr:uid="{E1943D7E-DA5C-4979-AF2A-FE1E9BA290A5}"/>
    <hyperlink ref="F38" r:id="rId2" display="@weaverpeoria" xr:uid="{37A171F5-93EA-43C7-B659-4372496A6A64}"/>
    <hyperlink ref="E2" r:id="rId3" xr:uid="{E4B32227-01A5-4036-A0A4-6307A1AE3007}"/>
    <hyperlink ref="E6" r:id="rId4" xr:uid="{DBCB2A6B-6E7A-43E6-ADF1-3CB335803AD4}"/>
    <hyperlink ref="E7" r:id="rId5" xr:uid="{422A9504-A424-449E-8E2B-69605F80F2DB}"/>
    <hyperlink ref="E8" r:id="rId6" xr:uid="{C7CAF766-88BF-426B-9B17-DB26311183D3}"/>
    <hyperlink ref="E9" r:id="rId7" xr:uid="{D028A6F3-EF46-40DC-8DC1-9896BA8F5C51}"/>
    <hyperlink ref="E10" r:id="rId8" xr:uid="{9679E348-420D-401F-9486-2361FA2F9C38}"/>
    <hyperlink ref="E11" r:id="rId9" xr:uid="{4CFC9098-9837-4370-B1C8-5AC5165C04CD}"/>
    <hyperlink ref="E12" r:id="rId10" xr:uid="{2ED9D43D-FE34-4A6A-A96E-92477D7911B7}"/>
    <hyperlink ref="E14" r:id="rId11" xr:uid="{273F853E-AA5F-41E7-B360-532FF6BB35D5}"/>
    <hyperlink ref="E18" r:id="rId12" xr:uid="{18E19FA2-F849-4484-A4CC-5DC6AD824581}"/>
    <hyperlink ref="E22" r:id="rId13" xr:uid="{C3C89C7C-83F0-4299-BAAB-2C602C4D1716}"/>
    <hyperlink ref="E23" r:id="rId14" xr:uid="{C4867AD4-A4D8-492A-AF0F-36DA59576711}"/>
    <hyperlink ref="E25" r:id="rId15" xr:uid="{6C2683C9-37D5-4250-B926-D0023CD1C7BA}"/>
    <hyperlink ref="E28" r:id="rId16" xr:uid="{AB57CDA0-CB5A-4DA1-8BE3-DB85F09E1EBE}"/>
    <hyperlink ref="E33" r:id="rId17" xr:uid="{DEBA3885-68F8-4A00-B8AF-378682F99F2B}"/>
    <hyperlink ref="E36" r:id="rId18" xr:uid="{1960D04C-7F12-4382-AA7F-AC31EA841577}"/>
    <hyperlink ref="E41" r:id="rId19" xr:uid="{F3399A73-4049-4880-B419-F545F9B9F098}"/>
    <hyperlink ref="E42" r:id="rId20" xr:uid="{D9CD0645-6280-4689-B875-895C44F4155A}"/>
    <hyperlink ref="E46" r:id="rId21" xr:uid="{2D1DB76D-8EB9-459D-9025-2F192BECDCC8}"/>
    <hyperlink ref="E48" r:id="rId22" xr:uid="{CB01851B-FBFC-4833-8FEB-FB5CDB69D4DA}"/>
    <hyperlink ref="E51" r:id="rId23" xr:uid="{9BFC2868-8E85-487E-9C1F-3A3BAEADBE39}"/>
    <hyperlink ref="E55" r:id="rId24" xr:uid="{A2A894D0-1745-4462-85F7-CCFB9049A0A1}"/>
    <hyperlink ref="E57" r:id="rId25" xr:uid="{26844EAC-6182-4556-A936-C5E63ED7E429}"/>
    <hyperlink ref="E58" r:id="rId26" xr:uid="{5AFD7DA3-DC1A-45F7-A381-897A3D77FB7E}"/>
    <hyperlink ref="E59" r:id="rId27" xr:uid="{C325515C-DA9E-46B3-9315-217612FADDEF}"/>
  </hyperlinks>
  <pageMargins left="0.7" right="0.7" top="0.75" bottom="0.75" header="0.3" footer="0.3"/>
  <pageSetup orientation="portrait" horizontalDpi="0" verticalDpi="0" r:id="rId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DDD6C-2143-4A44-BCAC-1AB5216D9528}">
  <dimension ref="A1:F11"/>
  <sheetViews>
    <sheetView workbookViewId="0">
      <selection activeCell="I4" sqref="I4"/>
    </sheetView>
  </sheetViews>
  <sheetFormatPr defaultRowHeight="12.75" x14ac:dyDescent="0.2"/>
  <cols>
    <col min="1" max="1" width="16.7109375" bestFit="1" customWidth="1"/>
    <col min="2" max="2" width="9.85546875" bestFit="1" customWidth="1"/>
    <col min="3" max="3" width="10.140625" bestFit="1" customWidth="1"/>
    <col min="4" max="4" width="9.140625" bestFit="1" customWidth="1"/>
    <col min="5" max="5" width="16.140625" bestFit="1" customWidth="1"/>
    <col min="6" max="6" width="19.42578125" bestFit="1" customWidth="1"/>
  </cols>
  <sheetData>
    <row r="1" spans="1:6" s="13" customFormat="1" x14ac:dyDescent="0.2">
      <c r="A1" s="20" t="s">
        <v>307</v>
      </c>
      <c r="B1" s="20" t="s">
        <v>0</v>
      </c>
      <c r="C1" s="20" t="s">
        <v>1</v>
      </c>
      <c r="D1" s="20" t="s">
        <v>5</v>
      </c>
      <c r="E1" s="20" t="s">
        <v>308</v>
      </c>
      <c r="F1" s="44" t="s">
        <v>763</v>
      </c>
    </row>
    <row r="2" spans="1:6" x14ac:dyDescent="0.2">
      <c r="A2" s="25" t="s">
        <v>306</v>
      </c>
      <c r="B2" s="25" t="s">
        <v>304</v>
      </c>
      <c r="C2" s="25" t="s">
        <v>305</v>
      </c>
      <c r="D2" s="37" t="s">
        <v>431</v>
      </c>
      <c r="E2" s="31" t="s">
        <v>384</v>
      </c>
      <c r="F2" s="45" t="s">
        <v>764</v>
      </c>
    </row>
    <row r="3" spans="1:6" x14ac:dyDescent="0.2">
      <c r="A3" s="31" t="s">
        <v>389</v>
      </c>
      <c r="B3" s="31" t="s">
        <v>390</v>
      </c>
      <c r="C3" s="31" t="s">
        <v>391</v>
      </c>
      <c r="D3" s="37" t="s">
        <v>432</v>
      </c>
      <c r="E3" s="31" t="s">
        <v>395</v>
      </c>
      <c r="F3" s="46" t="s">
        <v>765</v>
      </c>
    </row>
    <row r="4" spans="1:6" x14ac:dyDescent="0.2">
      <c r="A4" s="31" t="s">
        <v>388</v>
      </c>
      <c r="B4" s="31" t="s">
        <v>392</v>
      </c>
      <c r="C4" s="31" t="s">
        <v>397</v>
      </c>
      <c r="D4" s="38" t="s">
        <v>433</v>
      </c>
      <c r="E4" s="31" t="s">
        <v>398</v>
      </c>
      <c r="F4" s="47" t="s">
        <v>766</v>
      </c>
    </row>
    <row r="5" spans="1:6" x14ac:dyDescent="0.2">
      <c r="A5" s="31" t="s">
        <v>387</v>
      </c>
      <c r="B5" s="31" t="s">
        <v>54</v>
      </c>
      <c r="C5" s="31" t="s">
        <v>55</v>
      </c>
      <c r="D5" s="37" t="s">
        <v>434</v>
      </c>
      <c r="E5" s="31" t="s">
        <v>396</v>
      </c>
    </row>
    <row r="6" spans="1:6" x14ac:dyDescent="0.2">
      <c r="A6" s="31" t="s">
        <v>393</v>
      </c>
      <c r="B6" s="31" t="s">
        <v>394</v>
      </c>
      <c r="C6" s="31" t="s">
        <v>94</v>
      </c>
      <c r="D6" s="37" t="s">
        <v>435</v>
      </c>
      <c r="E6" s="31" t="s">
        <v>399</v>
      </c>
      <c r="F6" s="48" t="s">
        <v>767</v>
      </c>
    </row>
    <row r="7" spans="1:6" x14ac:dyDescent="0.2">
      <c r="A7" s="25"/>
      <c r="B7" s="25"/>
      <c r="C7" s="25"/>
      <c r="D7" s="25"/>
      <c r="E7" s="25"/>
    </row>
    <row r="8" spans="1:6" x14ac:dyDescent="0.2">
      <c r="A8" s="32" t="s">
        <v>14</v>
      </c>
      <c r="B8" s="33"/>
      <c r="C8" s="34" t="s">
        <v>10</v>
      </c>
      <c r="D8" s="37" t="s">
        <v>439</v>
      </c>
      <c r="E8" s="35" t="s">
        <v>386</v>
      </c>
      <c r="F8" s="30"/>
    </row>
    <row r="9" spans="1:6" x14ac:dyDescent="0.2">
      <c r="A9" s="32" t="s">
        <v>15</v>
      </c>
      <c r="B9" s="33"/>
      <c r="C9" s="34" t="s">
        <v>10</v>
      </c>
      <c r="D9" s="37" t="s">
        <v>438</v>
      </c>
      <c r="E9" s="36" t="s">
        <v>385</v>
      </c>
      <c r="F9" s="30"/>
    </row>
    <row r="10" spans="1:6" x14ac:dyDescent="0.2">
      <c r="A10" s="39" t="s">
        <v>134</v>
      </c>
      <c r="B10" s="25"/>
      <c r="C10" s="39" t="s">
        <v>10</v>
      </c>
      <c r="D10" s="37" t="s">
        <v>436</v>
      </c>
      <c r="E10" s="40" t="s">
        <v>440</v>
      </c>
    </row>
    <row r="11" spans="1:6" x14ac:dyDescent="0.2">
      <c r="A11" s="39" t="s">
        <v>135</v>
      </c>
      <c r="B11" s="25"/>
      <c r="C11" s="25" t="s">
        <v>10</v>
      </c>
      <c r="D11" s="37" t="s">
        <v>437</v>
      </c>
      <c r="E11" s="31" t="s">
        <v>441</v>
      </c>
    </row>
  </sheetData>
  <hyperlinks>
    <hyperlink ref="D2" r:id="rId1" xr:uid="{28A40CAF-6492-4347-B8E8-E14EFCB6DCCA}"/>
    <hyperlink ref="D3" r:id="rId2" xr:uid="{D5C704C0-A034-480E-B64F-FE2393985A7D}"/>
    <hyperlink ref="D4" r:id="rId3" xr:uid="{79612E13-1EAE-4428-B189-2C8F0B7C3430}"/>
    <hyperlink ref="D5" r:id="rId4" xr:uid="{51100104-6A24-4128-ABD3-ED561443CBF5}"/>
    <hyperlink ref="D6" r:id="rId5" xr:uid="{2D11AA16-BAAA-4497-BDC7-2AC1715DB400}"/>
    <hyperlink ref="D11" r:id="rId6" xr:uid="{0DD17CAD-2322-443C-BB34-054CF5B38D28}"/>
    <hyperlink ref="D9" r:id="rId7" xr:uid="{325583CE-65D2-407A-BF72-B07AD290ACFE}"/>
    <hyperlink ref="D10" r:id="rId8" xr:uid="{1113928F-D243-4ED6-9756-61FDFBEB183A}"/>
    <hyperlink ref="D8" r:id="rId9" xr:uid="{3D66D51D-6BFE-4C8B-95DE-3C1AC8CFD186}"/>
    <hyperlink ref="E10" r:id="rId10" display="https://twitter.com/HouseDemsIL" xr:uid="{F1C04DD8-F315-4D7B-9A9E-A011245DCEDE}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House</vt:lpstr>
      <vt:lpstr>Senate</vt:lpstr>
      <vt:lpstr>Statewide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Frey</dc:creator>
  <cp:lastModifiedBy>mhenley</cp:lastModifiedBy>
  <cp:lastPrinted>2020-04-30T18:56:26Z</cp:lastPrinted>
  <dcterms:created xsi:type="dcterms:W3CDTF">2020-03-10T16:24:09Z</dcterms:created>
  <dcterms:modified xsi:type="dcterms:W3CDTF">2020-05-01T16:51:36Z</dcterms:modified>
</cp:coreProperties>
</file>